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hberger.sharepoint.com/sites/BfBAG_O_5000/Freigegebene Dokumente/5083/05   Kosten/Kostentool/"/>
    </mc:Choice>
  </mc:AlternateContent>
  <xr:revisionPtr revIDLastSave="9" documentId="8_{F552A687-0583-4B54-B915-E7D3F7FE5F93}" xr6:coauthVersionLast="47" xr6:coauthVersionMax="47" xr10:uidLastSave="{D63FB0BA-B298-4536-9406-00365B365005}"/>
  <bookViews>
    <workbookView xWindow="30612" yWindow="-108" windowWidth="30936" windowHeight="17040" xr2:uid="{77041B7E-621A-4757-BC83-7370B33DF3CB}"/>
  </bookViews>
  <sheets>
    <sheet name="Titolo" sheetId="5" r:id="rId1"/>
    <sheet name="doc. 21a calcolo delle quantità" sheetId="1" r:id="rId2"/>
    <sheet name="doc. 21b programma degli spazi" sheetId="6" r:id="rId3"/>
    <sheet name="doc. 21c preventivo dei costi" sheetId="7" r:id="rId4"/>
  </sheets>
  <externalReferences>
    <externalReference r:id="rId5"/>
    <externalReference r:id="rId6"/>
  </externalReferences>
  <definedNames>
    <definedName name="a0">'[1]380_1'!$D$16</definedName>
    <definedName name="AGF">[1]Elementflaechen!$Z$35</definedName>
    <definedName name="AP">'[1]380_1'!$D$10</definedName>
    <definedName name="Auftragsbeschreibung">[1]Voreinstellungen!$C$6</definedName>
    <definedName name="Aufzüge..._Abrechnung">#REF!</definedName>
    <definedName name="Aufzüge..._Akonto1">#REF!</definedName>
    <definedName name="Aufzüge..._Akonto2">#REF!</definedName>
    <definedName name="Aufzüge..._Kosten">#REF!</definedName>
    <definedName name="Ausbau_1_Abrechnung">#REF!</definedName>
    <definedName name="Ausbau_1_Akonto1">#REF!</definedName>
    <definedName name="Ausbau_1_Akonto2">#REF!</definedName>
    <definedName name="Ausbau_1_Kosten">#REF!</definedName>
    <definedName name="Ausbau_2_Abrechnung">#REF!</definedName>
    <definedName name="Ausbau_2_Akonto1">#REF!</definedName>
    <definedName name="Ausbau_2_Akonto2">#REF!</definedName>
    <definedName name="Ausbau_2_Kosten">#REF!</definedName>
    <definedName name="AUSSTATTUNG_Abrechn">#REF!</definedName>
    <definedName name="AUSSTATTUNG_Akonto1">#REF!</definedName>
    <definedName name="AUSSTATTUNG_Akonto2">#REF!</definedName>
    <definedName name="AUSSTATTUNG_Kosten">#REF!</definedName>
    <definedName name="AusstattungCHF">[1]Voreinstellungen!$F$27</definedName>
    <definedName name="AWFtotal">[1]Elementflaechen!$Z$15</definedName>
    <definedName name="Baugrube_Abrechnung">#REF!</definedName>
    <definedName name="Baugrube_Akonto1">#REF!</definedName>
    <definedName name="Baugrube_Akonto2">#REF!</definedName>
    <definedName name="Baugrube_Kosten">#REF!</definedName>
    <definedName name="BAUNEBENKO_Abrechn">#REF!</definedName>
    <definedName name="BAUNEBENKO_Akonto1">#REF!</definedName>
    <definedName name="BAUNEBENKO_Akonto2">#REF!</definedName>
    <definedName name="BAUNEBENKO_Kosten">#REF!</definedName>
    <definedName name="BauvorbereitungCHF">[1]Voreinstellungen!$F$26</definedName>
    <definedName name="BETRIEBSEINR._Abrech">#REF!</definedName>
    <definedName name="BETRIEBSEINR._Kosten">#REF!</definedName>
    <definedName name="BETRIEBSEINR.Akonto1">#REF!</definedName>
    <definedName name="BETRIEBSEINR.Akonto2">#REF!</definedName>
    <definedName name="bGF">[1]VoreinstellungenAHB!$N$40</definedName>
    <definedName name="BGVol_m2">[1]Elementflaechen!$Z$38</definedName>
    <definedName name="BGVol_Prozent">[1]Elementflaechen!$Y$38</definedName>
    <definedName name="bGW">[1]VoreinstellungenAHB!$N$41</definedName>
    <definedName name="bmDepartement" localSheetId="0">Titolo!$Q$18</definedName>
    <definedName name="bmDienststelle" localSheetId="0">Titolo!#REF!</definedName>
    <definedName name="BodenErdeF">[1]Kennwerte!$U$58</definedName>
    <definedName name="BOF">[1]Elementflaechen!$Z$14</definedName>
    <definedName name="BUF">[1]Elementflaechen!$Z$12</definedName>
    <definedName name="CEBF">[1]VoreinstellungenAHB!$N$47</definedName>
    <definedName name="CIS">[2]Werte!$C$1</definedName>
    <definedName name="DAF">[1]Elementflaechen!$Z$27</definedName>
    <definedName name="DAFbeheizt">[1]Elementflaechen!$Z$28</definedName>
    <definedName name="DAFKeller">[1]Elementflaechen!$Z$29</definedName>
    <definedName name="DAFTiefgarage">[1]Elementflaechen!$Z$30</definedName>
    <definedName name="Daten_für_Graphik">#REF!</definedName>
    <definedName name="deltaThetahmax">'[1]380_1'!$D$21</definedName>
    <definedName name="_xlnm.Print_Area" localSheetId="1">'doc. 21a calcolo delle quantità'!$A$1:$F$45</definedName>
    <definedName name="_xlnm.Print_Area" localSheetId="2">'doc. 21b programma degli spazi'!$A$1:$K$105</definedName>
    <definedName name="_xlnm.Print_Area" localSheetId="3">'doc. 21c preventivo dei costi'!$A$1:$D$36</definedName>
    <definedName name="_xlnm.Print_Area" localSheetId="0">Titolo!$A$1:$B$32</definedName>
    <definedName name="_xlnm.Print_Titles" localSheetId="2">'doc. 21b programma degli spazi'!$35:$35</definedName>
    <definedName name="_xlnm.Print_Titles" localSheetId="3">'doc. 21c preventivo dei costi'!$7:$8</definedName>
    <definedName name="Drucküberschriften">#REF!</definedName>
    <definedName name="E3beheizt">[1]Elementflaechen!$Z$17</definedName>
    <definedName name="E3unbeheizt">[1]Elementflaechen!$Z$18</definedName>
    <definedName name="E4beheizt">[1]Elementflaechen!$Z$20</definedName>
    <definedName name="E4unbeheizt">[1]Elementflaechen!$Z$21</definedName>
    <definedName name="E5Nord">[1]Elementflaechen!$Z$24</definedName>
    <definedName name="E5ost">[1]Elementflaechen!$Z$25</definedName>
    <definedName name="E5Sued">[1]Elementflaechen!$Z$23</definedName>
    <definedName name="E5total">[1]Elementflaechen!$Z$22</definedName>
    <definedName name="E5west">[1]Elementflaechen!$Z$26</definedName>
    <definedName name="EBF">'[1]380_1'!$J$9</definedName>
    <definedName name="Elektrizitaetsverbrauch">[1]VoreinstellungenAHB!#REF!</definedName>
    <definedName name="Elektroanl..._Akonto1">#REF!</definedName>
    <definedName name="Elektroanl..._Akonto2">#REF!</definedName>
    <definedName name="Elektroanlagen_Abrech">#REF!</definedName>
    <definedName name="Elektroanlagen_Kosten">#REF!</definedName>
    <definedName name="fE">'[1]380_1'!$D$14</definedName>
    <definedName name="Fensteranteil">'[1]380_1'!$J$14</definedName>
    <definedName name="FF">[1]VoreinstellungenAHB!$N$37</definedName>
    <definedName name="FS_1">[1]VoreinstellungenAHB!$N$36</definedName>
    <definedName name="FS_2">[1]VoreinstellungenAHB!$N$34</definedName>
    <definedName name="FS_3">[1]VoreinstellungenAHB!$N$35</definedName>
    <definedName name="G_E5">[1]VoreinstellungenAHB!$E$45</definedName>
    <definedName name="GE_AGF">[1]VoreinstellungenAHB!$H$26</definedName>
    <definedName name="GE_Aushub">[1]VoreinstellungenAHB!$H$7</definedName>
    <definedName name="GE_Decken">[1]VoreinstellungenAHB!$H$9</definedName>
    <definedName name="GE_E3">[1]VoreinstellungenAHB!$H$10</definedName>
    <definedName name="GE_E4">[1]Kennwerte!$Y$48</definedName>
    <definedName name="GE_Einsteinmauerwerk">[1]VoreinstellungenAHB!$H$14</definedName>
    <definedName name="GE_Fenster_Durchschnitt">[1]VoreinstellungenAHB!$H$21</definedName>
    <definedName name="GE_FlachdachFolie">[1]VoreinstellungenAHB!#REF!</definedName>
    <definedName name="GE_Gebaeudetechnik">[1]VoreinstellungenAHB!$H$28</definedName>
    <definedName name="GE_Glasfassade">[1]VoreinstellungenAHB!$H$12</definedName>
    <definedName name="GE_hinterlüftetBetonelement">[1]VoreinstellungenAHB!$H$18</definedName>
    <definedName name="GE_hinterlüftetFaserzement">[1]VoreinstellungenAHB!$H$17</definedName>
    <definedName name="GE_hinterlüftetHolz">[1]VoreinstellungenAHB!$H$19</definedName>
    <definedName name="GE_hinterlüftetMetallGlas">[1]VoreinstellungenAHB!$H$15</definedName>
    <definedName name="GE_hinterlüftetStein">[1]VoreinstellungenAHB!$H$16</definedName>
    <definedName name="GE_Holzständer">[1]VoreinstellungenAHB!$H$20</definedName>
    <definedName name="GE_MA">[1]VoreinstellungenAHB!$H$8</definedName>
    <definedName name="GE_MC">[1]Kennwerte!$Y$50</definedName>
    <definedName name="GE_Rohbau">[1]VoreinstellungenAHB!$H$27</definedName>
    <definedName name="GE_SteildachZiegel">[1]VoreinstellungenAHB!$H$25</definedName>
    <definedName name="GE_Zweischalenmw">[1]VoreinstellungenAHB!$H$13</definedName>
    <definedName name="Gebaeudehuellzahl">'[1]380_1'!$J$11</definedName>
    <definedName name="Gebaeudelebensdauer">[1]VoreinstellungenAHB!$K$4</definedName>
    <definedName name="GEBÄUDE_Abrechnung">#REF!</definedName>
    <definedName name="GEBÄUDE_Akonto1">#REF!</definedName>
    <definedName name="GEBÄUDE_Akonto2">#REF!</definedName>
    <definedName name="GEBÄUDE_Kosten">#REF!</definedName>
    <definedName name="GebKat">[1]VoreinstellungenAHB!$E$36</definedName>
    <definedName name="gedaemmteDecke">[1]Elementflaechen!$Z$36</definedName>
    <definedName name="GFbeheizt">[1]Elementflaechen!$Z$32</definedName>
    <definedName name="GFKeller">[1]Elementflaechen!$Z$33</definedName>
    <definedName name="GFTiefgarage">[1]Elementflaechen!$Z$34</definedName>
    <definedName name="GFtotal">[1]Elementflaechen!$Z$31</definedName>
    <definedName name="GGF">[1]Elementflaechen!$Z$13</definedName>
    <definedName name="GraueEnergie">[1]Kennwerte!$AC$55</definedName>
    <definedName name="Grenzwert">[1]VoreinstellungenAHB!$E$35</definedName>
    <definedName name="GrenzwertGE">[1]Voreinstellungen!$C$56</definedName>
    <definedName name="GRUNDSTÜCK_Abrechn">#REF!</definedName>
    <definedName name="GRUNDSTÜCK_Akonto1">#REF!</definedName>
    <definedName name="GRUNDSTÜCK_Akonto2">#REF!</definedName>
    <definedName name="GRUNDSTÜCK_Kosten">#REF!</definedName>
    <definedName name="GrundstueckCHF">[1]Voreinstellungen!$F$21</definedName>
    <definedName name="GSF">[1]Elementflaechen!$Z$11</definedName>
    <definedName name="GV">[1]Elementflaechen!$Z$37</definedName>
    <definedName name="Heizung..._Abrechnung">#REF!</definedName>
    <definedName name="Heizung..._Akonto1">#REF!</definedName>
    <definedName name="Heizung..._Akonto2">#REF!</definedName>
    <definedName name="Heizung..._Kosten">#REF!</definedName>
    <definedName name="HNF">[1]Elementflaechen!$Z$39</definedName>
    <definedName name="Honorarberechnung">#REF!</definedName>
    <definedName name="Honorare_Abrechnung">#REF!</definedName>
    <definedName name="Honorare_Akonto1">#REF!</definedName>
    <definedName name="Honorare_Akonto2">#REF!</definedName>
    <definedName name="Honorare_Kosten">#REF!</definedName>
    <definedName name="HonorareProzent">[1]Voreinstellungen!$E$29</definedName>
    <definedName name="HueM">[1]VoreinstellungenAHB!$N$46</definedName>
    <definedName name="JahreKEV">'[2]KEV-Tarife'!$D$1:$J$1</definedName>
    <definedName name="KostenDachFlachCIS">[2]Werte!$C$3</definedName>
    <definedName name="KostenDachFlachSI">[2]Werte!$B$3</definedName>
    <definedName name="KostenDachStandCIS">[2]Werte!$C$4</definedName>
    <definedName name="KostenDachStandSI">[2]Werte!$B$4</definedName>
    <definedName name="KostenFassadeCIS">[2]Werte!$C$5</definedName>
    <definedName name="KostenFassadeSI">[2]Werte!$B$5</definedName>
    <definedName name="KW_B_2">[1]Voreinstellungen!$F$33</definedName>
    <definedName name="KW_MD_1">[1]Voreinstellungen!$F$34</definedName>
    <definedName name="KW_MD_2">[1]Voreinstellungen!$F$35</definedName>
    <definedName name="KW_MD_3">[1]Voreinstellungen!$F$36</definedName>
    <definedName name="KW_MF_1">[1]Voreinstellungen!$F$37</definedName>
    <definedName name="KW_MF_2">[1]Voreinstellungen!$F$39</definedName>
    <definedName name="KW_T">[1]Voreinstellungen!$F$40</definedName>
    <definedName name="LeistungCIS">[2]Werte!$C$2</definedName>
    <definedName name="LeistungSI">[2]Werte!$B$2</definedName>
    <definedName name="MinergieKennzahl">'[1]380_1'!$J$23</definedName>
    <definedName name="MWSTProzent">[1]Voreinstellungen!$E$30</definedName>
    <definedName name="NAME">[1]Elementflaechen!$M$8</definedName>
    <definedName name="Objektname">[1]Voreinstellungen!$C$5</definedName>
    <definedName name="Perimeterflächen">[1]VoreinstellungenAHB!#REF!</definedName>
    <definedName name="Primaer">[1]VoreinstellungenAHB!$E$34</definedName>
    <definedName name="Print_Area">#REF!</definedName>
    <definedName name="Print_Titles">#REF!</definedName>
    <definedName name="QE">'[1]380_1'!$D$13</definedName>
    <definedName name="Qh">'[1]380_1'!$P$60</definedName>
    <definedName name="QhmitWB">'[1]380_1'!$P$61</definedName>
    <definedName name="QhzuHg">'[1]380_1'!$J$21</definedName>
    <definedName name="QP">'[1]380_1'!$D$11</definedName>
    <definedName name="QWW">'[1]380_1'!#REF!</definedName>
    <definedName name="Rohbau_1_Abrechnung">#REF!</definedName>
    <definedName name="Rohbau_1_Akonto1">#REF!</definedName>
    <definedName name="Rohbau_1_Akonto2">#REF!</definedName>
    <definedName name="Rohbau_1_Kosten">#REF!</definedName>
    <definedName name="Rohbau_2_Abrechnung">#REF!</definedName>
    <definedName name="Rohbau_2_Akonto1">#REF!</definedName>
    <definedName name="Rohbau_2_Akonto2">#REF!</definedName>
    <definedName name="Rohbau_2_Kosten">#REF!</definedName>
    <definedName name="Sanitär..._Abrechnung">#REF!</definedName>
    <definedName name="Sanitär..._Akonto1">#REF!</definedName>
    <definedName name="Sanitär..._Akonto2">#REF!</definedName>
    <definedName name="Sanitär..._Kosten">#REF!</definedName>
    <definedName name="SI">[2]Werte!$B$1</definedName>
    <definedName name="Standard">[1]VoreinstellungenAHB!$E$33</definedName>
    <definedName name="SUBVENTIONEN">#REF!</definedName>
    <definedName name="tau0">'[1]380_1'!$D$17</definedName>
    <definedName name="Thetahmax">[1]VoreinstellungenAHB!$N$45</definedName>
    <definedName name="Thetai">'[1]380_1'!$D$20</definedName>
    <definedName name="Thetaig">[1]VoreinstellungenAHB!$N$44</definedName>
    <definedName name="tP">'[1]380_1'!$D$12</definedName>
    <definedName name="U_Boden">[1]VoreinstellungenAHB!$E$39</definedName>
    <definedName name="U_DAFbeheizt">[1]VoreinstellungenAHB!$E$43</definedName>
    <definedName name="U_E3">[1]VoreinstellungenAHB!$E$40</definedName>
    <definedName name="U_E4">[1]Kennwerte!$Y$60</definedName>
    <definedName name="U_E5">[1]VoreinstellungenAHB!$E$41</definedName>
    <definedName name="U_gedaemmteDecken">[1]VoreinstellungenAHB!$E$42</definedName>
    <definedName name="UMGEBUNG..._Abrechn">#REF!</definedName>
    <definedName name="UMGEBUNG..._Akonto1">#REF!</definedName>
    <definedName name="UMGEBUNG..._Akonto2">#REF!</definedName>
    <definedName name="UMGEBUNG..._Kosten">#REF!</definedName>
    <definedName name="UWert_Min1">[1]VoreinstellungenAHB!$D$50</definedName>
    <definedName name="UWert_Min2">[1]VoreinstellungenAHB!$D$51</definedName>
    <definedName name="UWert_Min3">[1]VoreinstellungenAHB!$D$52</definedName>
    <definedName name="UWert_MinP1">[1]VoreinstellungenAHB!$E$50</definedName>
    <definedName name="UWert_MinP2">[1]VoreinstellungenAHB!$E$51</definedName>
    <definedName name="UWert_MinP3">[1]VoreinstellungenAHB!$E$52</definedName>
    <definedName name="V_AGF">[1]V_Elementflaechen!$Z$35</definedName>
    <definedName name="V_AWFtotal">[1]V_Elementflaechen!$Z$15</definedName>
    <definedName name="V_BGVol_Prozent">[1]V_Elementflaechen!$Y$38</definedName>
    <definedName name="V_BodenErdeF">[1]V_Kennwerte!$U$59</definedName>
    <definedName name="V_BOF">[1]V_Elementflaechen!$Z$14</definedName>
    <definedName name="V_DAF">[1]V_Elementflaechen!$Z$27</definedName>
    <definedName name="V_DAFbeheizt">[1]V_Elementflaechen!$Z$28</definedName>
    <definedName name="V_DAFKeller">[1]V_Elementflaechen!$Z$29</definedName>
    <definedName name="V_DAFTiefgarage">[1]V_Elementflaechen!$Z$30</definedName>
    <definedName name="V_E3beheizt">[1]V_Elementflaechen!$Z$17</definedName>
    <definedName name="V_E3unbeheizt">[1]V_Elementflaechen!$Z$18</definedName>
    <definedName name="V_E4beheizt">[1]V_Elementflaechen!$Z$20</definedName>
    <definedName name="V_E4unbeheizt">[1]V_Elementflaechen!$Z$21</definedName>
    <definedName name="V_E5Nord">[1]V_Elementflaechen!$Z$24</definedName>
    <definedName name="V_E5ost">[1]V_Elementflaechen!$Z$25</definedName>
    <definedName name="V_E5Sued">[1]V_Elementflaechen!$Z$23</definedName>
    <definedName name="V_E5total">[1]V_Elementflaechen!$Z$22</definedName>
    <definedName name="V_E5west">[1]V_Elementflaechen!$Z$26</definedName>
    <definedName name="V_EBF">'[1]380_1'!$U$9</definedName>
    <definedName name="V_Fensteranteil">'[1]380_1'!$U$14</definedName>
    <definedName name="V_Gebaeudehuellzahl">'[1]380_1'!$U$11</definedName>
    <definedName name="V_gedaemmteDecke">[1]V_Elementflaechen!$Z$36</definedName>
    <definedName name="V_GFbeheizt">[1]V_Elementflaechen!$Z$32</definedName>
    <definedName name="V_GFKeller">[1]V_Elementflaechen!$Z$33</definedName>
    <definedName name="V_GFtotal">[1]V_Elementflaechen!$Z$31</definedName>
    <definedName name="V_GraueEnergie">[1]V_Kennwerte!$AC$56</definedName>
    <definedName name="V_GSF">[1]Voreinstellungen!$C$4</definedName>
    <definedName name="V_GV">[1]V_Elementflaechen!$Z$37</definedName>
    <definedName name="V_HNF">[1]V_Elementflaechen!$Z$39</definedName>
    <definedName name="V_Kennwort">[1]V_Elementflaechen!$M$8</definedName>
    <definedName name="V_MinergieKennzahl">'[1]380_1'!$U$23</definedName>
    <definedName name="V_Qh">'[1]380_1'!$AG$60</definedName>
    <definedName name="V_QhmitWB">'[1]380_1'!$AG$61</definedName>
    <definedName name="V_QhzuHg">'[1]380_1'!$U$21</definedName>
    <definedName name="V_U_E4">[1]V_Kennwerte!$Y$61</definedName>
    <definedName name="VORBEREITUNG.Abrech">#REF!</definedName>
    <definedName name="VORBEREITUNG.Akont1">#REF!</definedName>
    <definedName name="VORBEREITUNG.Akont2">#REF!</definedName>
    <definedName name="VORBEREITUNG.Kosten">#REF!</definedName>
    <definedName name="VStandard">'[1]380_1'!$D$15</definedName>
    <definedName name="WBZuschlag">[1]VoreinstellungenAHB!$E$46</definedName>
    <definedName name="WW">'[1]380_1'!$D$18</definedName>
    <definedName name="Zellentypen">[2]Werte!$B$1:$C$1</definedName>
    <definedName name="ZUSAMMENFASSG._Abr">#REF!</definedName>
    <definedName name="ZUSAMMENFASSUNG_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K11" i="6" s="1"/>
  <c r="J36" i="6"/>
  <c r="I36" i="6"/>
  <c r="H36" i="6"/>
  <c r="G36" i="6"/>
  <c r="F36" i="6"/>
  <c r="E36" i="6"/>
  <c r="D36" i="6"/>
  <c r="C36" i="6"/>
  <c r="K7" i="6"/>
  <c r="D31" i="7"/>
  <c r="D3" i="7"/>
  <c r="E17" i="1"/>
  <c r="I15" i="6"/>
  <c r="J15" i="6"/>
  <c r="K31" i="6"/>
  <c r="K32" i="6" l="1"/>
  <c r="K104" i="6"/>
  <c r="J39" i="6"/>
  <c r="J38" i="6"/>
  <c r="J37" i="6"/>
  <c r="I39" i="6"/>
  <c r="I38" i="6"/>
  <c r="I37" i="6"/>
  <c r="H39" i="6"/>
  <c r="H38" i="6"/>
  <c r="H37" i="6"/>
  <c r="G39" i="6"/>
  <c r="G38" i="6"/>
  <c r="G37" i="6"/>
  <c r="F39" i="6"/>
  <c r="F38" i="6"/>
  <c r="F37" i="6"/>
  <c r="E39" i="6"/>
  <c r="E38" i="6"/>
  <c r="E37" i="6"/>
  <c r="D39" i="6"/>
  <c r="D38" i="6"/>
  <c r="D37" i="6"/>
  <c r="C39" i="6"/>
  <c r="C38" i="6"/>
  <c r="C37" i="6"/>
  <c r="M88" i="6"/>
  <c r="M97" i="6"/>
  <c r="M71" i="6"/>
  <c r="K84" i="6"/>
  <c r="N84" i="6" s="1"/>
  <c r="K83" i="6"/>
  <c r="N83" i="6" s="1"/>
  <c r="K82" i="6"/>
  <c r="N82" i="6" s="1"/>
  <c r="K81" i="6"/>
  <c r="N81" i="6" s="1"/>
  <c r="K80" i="6"/>
  <c r="N80" i="6" s="1"/>
  <c r="K78" i="6"/>
  <c r="N78" i="6" s="1"/>
  <c r="K77" i="6"/>
  <c r="N77" i="6" s="1"/>
  <c r="M43" i="6"/>
  <c r="K69" i="6"/>
  <c r="N69" i="6" s="1"/>
  <c r="K68" i="6"/>
  <c r="N68" i="6" s="1"/>
  <c r="K67" i="6"/>
  <c r="N67" i="6" s="1"/>
  <c r="J40" i="6" l="1"/>
  <c r="E31" i="1" l="1"/>
  <c r="E26" i="1"/>
  <c r="E18" i="1" s="1"/>
  <c r="E45" i="1" l="1"/>
  <c r="K101" i="6"/>
  <c r="N101" i="6" l="1"/>
  <c r="J35" i="6"/>
  <c r="I35" i="6"/>
  <c r="H35" i="6"/>
  <c r="G35" i="6"/>
  <c r="F35" i="6"/>
  <c r="E35" i="6"/>
  <c r="D35" i="6"/>
  <c r="C35" i="6"/>
  <c r="J43" i="6"/>
  <c r="I43" i="6"/>
  <c r="H43" i="6"/>
  <c r="G43" i="6"/>
  <c r="F43" i="6"/>
  <c r="E43" i="6"/>
  <c r="D43" i="6"/>
  <c r="C43" i="6"/>
  <c r="A2" i="7" l="1"/>
  <c r="A1" i="7"/>
  <c r="D15" i="6"/>
  <c r="D40" i="6" s="1"/>
  <c r="E15" i="6"/>
  <c r="E40" i="6" s="1"/>
  <c r="F15" i="6"/>
  <c r="F40" i="6" s="1"/>
  <c r="G15" i="6"/>
  <c r="G40" i="6" s="1"/>
  <c r="H15" i="6"/>
  <c r="H40" i="6" s="1"/>
  <c r="I40" i="6"/>
  <c r="C15" i="6"/>
  <c r="K18" i="6"/>
  <c r="K17" i="6"/>
  <c r="K16" i="6"/>
  <c r="K22" i="6"/>
  <c r="K21" i="6"/>
  <c r="N104" i="6"/>
  <c r="K103" i="6"/>
  <c r="N103" i="6" s="1"/>
  <c r="K102" i="6"/>
  <c r="K49" i="6"/>
  <c r="N49" i="6" s="1"/>
  <c r="K50" i="6"/>
  <c r="N50" i="6" s="1"/>
  <c r="K52" i="6"/>
  <c r="N52" i="6" s="1"/>
  <c r="K53" i="6"/>
  <c r="N53" i="6" s="1"/>
  <c r="K55" i="6"/>
  <c r="N55" i="6" s="1"/>
  <c r="K56" i="6"/>
  <c r="N56" i="6" s="1"/>
  <c r="K58" i="6"/>
  <c r="N58" i="6" s="1"/>
  <c r="K59" i="6"/>
  <c r="N59" i="6" s="1"/>
  <c r="K60" i="6"/>
  <c r="N60" i="6" s="1"/>
  <c r="K62" i="6"/>
  <c r="N62" i="6" s="1"/>
  <c r="K63" i="6"/>
  <c r="N63" i="6" s="1"/>
  <c r="K64" i="6"/>
  <c r="N64" i="6" s="1"/>
  <c r="K65" i="6"/>
  <c r="N65" i="6" s="1"/>
  <c r="K66" i="6"/>
  <c r="N66" i="6" s="1"/>
  <c r="K48" i="6"/>
  <c r="N48" i="6" s="1"/>
  <c r="K47" i="6"/>
  <c r="N47" i="6" s="1"/>
  <c r="K45" i="6"/>
  <c r="N45" i="6" s="1"/>
  <c r="K44" i="6"/>
  <c r="N44" i="6" s="1"/>
  <c r="K85" i="6"/>
  <c r="N85" i="6" s="1"/>
  <c r="K79" i="6"/>
  <c r="N79" i="6" s="1"/>
  <c r="K76" i="6"/>
  <c r="N76" i="6" s="1"/>
  <c r="K75" i="6"/>
  <c r="K95" i="6"/>
  <c r="N95" i="6" s="1"/>
  <c r="K94" i="6"/>
  <c r="N94" i="6" s="1"/>
  <c r="K93" i="6"/>
  <c r="N93" i="6" s="1"/>
  <c r="K92" i="6"/>
  <c r="N92" i="6" s="1"/>
  <c r="K91" i="6"/>
  <c r="N91" i="6" s="1"/>
  <c r="K89" i="6"/>
  <c r="N89" i="6" s="1"/>
  <c r="K98" i="6"/>
  <c r="N98" i="6" s="1"/>
  <c r="K15" i="6" l="1"/>
  <c r="K20" i="6"/>
  <c r="N102" i="6"/>
  <c r="K100" i="6"/>
  <c r="N100" i="6" s="1"/>
  <c r="N75" i="6"/>
  <c r="K74" i="6"/>
  <c r="K37" i="6"/>
  <c r="C40" i="6"/>
  <c r="K38" i="6"/>
  <c r="K39" i="6"/>
  <c r="K36" i="6"/>
  <c r="K88" i="6"/>
  <c r="N88" i="6" s="1"/>
  <c r="K43" i="6"/>
  <c r="N43" i="6" s="1"/>
  <c r="K97" i="6"/>
  <c r="N97" i="6" s="1"/>
  <c r="K27" i="6" l="1"/>
  <c r="K26" i="6"/>
  <c r="K40" i="6"/>
  <c r="K9" i="6" l="1"/>
  <c r="A3" i="6"/>
  <c r="A2" i="6"/>
  <c r="A1" i="6"/>
  <c r="A2" i="1"/>
  <c r="A1" i="1"/>
  <c r="E3" i="1"/>
  <c r="K10" i="6" l="1"/>
  <c r="E44" i="1" l="1"/>
  <c r="N71" i="6" l="1"/>
</calcChain>
</file>

<file path=xl/sharedStrings.xml><?xml version="1.0" encoding="utf-8"?>
<sst xmlns="http://schemas.openxmlformats.org/spreadsheetml/2006/main" count="333" uniqueCount="268">
  <si>
    <t>SIA 416</t>
  </si>
  <si>
    <t>%</t>
  </si>
  <si>
    <t>Superficie di piano sopra terra</t>
  </si>
  <si>
    <t>Superficie di piano sotto terra</t>
  </si>
  <si>
    <t>SP tot</t>
  </si>
  <si>
    <t>SP pt</t>
  </si>
  <si>
    <t>SP tt</t>
  </si>
  <si>
    <t>Volume dell'edificio sopra terra</t>
  </si>
  <si>
    <t>VE tot</t>
  </si>
  <si>
    <t>VE pt</t>
  </si>
  <si>
    <t>VE tt</t>
  </si>
  <si>
    <t xml:space="preserve">Superficie di piano SP SIA 416: superficie chiusa e coperta contenuta nel perimetro dell'edificio          </t>
    <phoneticPr fontId="0" type="noConversion"/>
  </si>
  <si>
    <t xml:space="preserve">Superficie edificata SE SIA 416: superficie edificata del fondo occupata da edifici o da parti di essi (misurazione della proiezione orizzontale)       </t>
  </si>
  <si>
    <r>
      <t xml:space="preserve">Superficie di facciata: pareti sotto terra: misurazione dal filo superiore della platea di fondazione     </t>
    </r>
    <r>
      <rPr>
        <sz val="7.5"/>
        <color indexed="53"/>
        <rFont val="Arial"/>
        <family val="2"/>
      </rPr>
      <t/>
    </r>
  </si>
  <si>
    <t>Platea di fondazione</t>
  </si>
  <si>
    <t>Superficie edificata</t>
  </si>
  <si>
    <t>SE</t>
  </si>
  <si>
    <t>SF</t>
  </si>
  <si>
    <t>Superfici e volumi</t>
  </si>
  <si>
    <t>Superﬁcie libera esterna sistemata</t>
  </si>
  <si>
    <t>SLES</t>
  </si>
  <si>
    <t>Superficie verde</t>
  </si>
  <si>
    <t>Volume dell'edificio / Superficie di piano</t>
  </si>
  <si>
    <t>Superfici dell'involucro / Superficie di piano</t>
  </si>
  <si>
    <t>Superficie utile / Superficie di piano</t>
  </si>
  <si>
    <t>Parametri</t>
  </si>
  <si>
    <t>Quantitativi</t>
  </si>
  <si>
    <t>Superficie di facciata</t>
  </si>
  <si>
    <t>Pareti sotto terra</t>
  </si>
  <si>
    <t>Pilastri (esterni / interni)</t>
  </si>
  <si>
    <t>Finestre, vetrate</t>
  </si>
  <si>
    <t>Porte, portoni</t>
  </si>
  <si>
    <t>Tetti</t>
  </si>
  <si>
    <t>Infissi in facciata</t>
  </si>
  <si>
    <t>eCCC-E</t>
  </si>
  <si>
    <t>Tetti sotto terra</t>
  </si>
  <si>
    <t>Infissi nel tetto (lucernari)</t>
  </si>
  <si>
    <t>Pareti sopra terra, escluse le perforazioni</t>
  </si>
  <si>
    <t>pz</t>
  </si>
  <si>
    <t>Repubblica e Cantone Ticino - Dipartimento delle finanze e dell'economia - Divisione delle risorse - Sezione della logistica</t>
  </si>
  <si>
    <t>Percentuale delle facciate vetrate (sopra terra)</t>
  </si>
  <si>
    <t>di questo: Superficie di piano riscaldata</t>
  </si>
  <si>
    <t>SLE</t>
  </si>
  <si>
    <t>Superﬁcie libera esterna</t>
  </si>
  <si>
    <t>SLEN</t>
  </si>
  <si>
    <t>Superﬁcie libera esterna non sistemata</t>
  </si>
  <si>
    <t>Tetti piani sopra terra, escluse le perforazioni (F2)</t>
  </si>
  <si>
    <t>Tetti inclinati, escluse le perforazioni (F2)</t>
  </si>
  <si>
    <t>Superficie di facciata: pareti sopra terra: misurazione con inclusione dei parapetti dei tetti</t>
  </si>
  <si>
    <r>
      <t xml:space="preserve">Volume dell'edificio VE SIA 416: misurazione con </t>
    </r>
    <r>
      <rPr>
        <b/>
        <sz val="8"/>
        <rFont val="Arial"/>
        <family val="2"/>
      </rPr>
      <t>inclusione</t>
    </r>
    <r>
      <rPr>
        <sz val="8"/>
        <rFont val="Arial"/>
        <family val="2"/>
      </rPr>
      <t xml:space="preserve"> della platea di fondazione e della stratificazione del tetto         </t>
    </r>
  </si>
  <si>
    <t>Tabella delle quantità</t>
  </si>
  <si>
    <t>Documento di calcolazione</t>
  </si>
  <si>
    <t>Applicazione:</t>
  </si>
  <si>
    <t>Istruzioni:</t>
  </si>
  <si>
    <t>Il documento e le tabelle non devono essere modificati, cioè non devono essere inserite o cancellate celle o colonne.</t>
  </si>
  <si>
    <t>Base dei calcoli:</t>
  </si>
  <si>
    <t>Commenti / Note:</t>
  </si>
  <si>
    <t>Consegna:</t>
  </si>
  <si>
    <t>Livello / Piano:</t>
  </si>
  <si>
    <t>Ulteriori superfici utili secondarie</t>
  </si>
  <si>
    <t>Ulteriori superfici utili principali</t>
  </si>
  <si>
    <t>SI</t>
  </si>
  <si>
    <t>SCIR</t>
  </si>
  <si>
    <t>SUP</t>
  </si>
  <si>
    <t>SUS</t>
  </si>
  <si>
    <t>Ulteriori superfici delle installazioni (pozzetti e canali, ecc.)</t>
  </si>
  <si>
    <t>Superficie di circolazione (corridoi, ascensori ecc.)</t>
  </si>
  <si>
    <t>Sup. Richiesta</t>
  </si>
  <si>
    <t>Differenza</t>
  </si>
  <si>
    <t>ALTRI SUPERFICI, NON COPERTE DAL PROGRAMMA DEGLI SPAZI</t>
  </si>
  <si>
    <t>Motto del progetto:</t>
  </si>
  <si>
    <t>Motto del progetto</t>
  </si>
  <si>
    <t>Superficie utile principale</t>
  </si>
  <si>
    <t>Superficie utile secondaria</t>
  </si>
  <si>
    <t>Superficie delle installazioni</t>
  </si>
  <si>
    <t>Superficie di circolazione</t>
  </si>
  <si>
    <t>Superficie di costruzione</t>
  </si>
  <si>
    <t>SC</t>
  </si>
  <si>
    <t>Volume dell'edificio sotto terra</t>
  </si>
  <si>
    <t>di questa isolata:</t>
  </si>
  <si>
    <t>Balcone / porticato (esterni)</t>
  </si>
  <si>
    <t>A</t>
  </si>
  <si>
    <t>Fondo</t>
  </si>
  <si>
    <t>B</t>
  </si>
  <si>
    <t>Preparazione</t>
  </si>
  <si>
    <t>mq</t>
  </si>
  <si>
    <t>Superficie di piano (mq)</t>
  </si>
  <si>
    <t>Volume dell'edificio (mc)</t>
  </si>
  <si>
    <t>Costruzione grezza edificio</t>
  </si>
  <si>
    <t>Descrizione</t>
  </si>
  <si>
    <t>Totale CHF</t>
  </si>
  <si>
    <t>C</t>
  </si>
  <si>
    <t>Impianti tecnici edificio</t>
  </si>
  <si>
    <t>D</t>
  </si>
  <si>
    <t>Impianto di trasporto - Ascensori</t>
  </si>
  <si>
    <t>Facciata edificio</t>
  </si>
  <si>
    <t>E</t>
  </si>
  <si>
    <t>Protezione solare</t>
  </si>
  <si>
    <t>di questi isolati:</t>
  </si>
  <si>
    <t>Tetto edificio</t>
  </si>
  <si>
    <t>F</t>
  </si>
  <si>
    <t>Finitura interna edificio</t>
  </si>
  <si>
    <t>G</t>
  </si>
  <si>
    <t>Impianti ad uso specifico edificio</t>
  </si>
  <si>
    <t>H</t>
  </si>
  <si>
    <t>Esterno edificio</t>
  </si>
  <si>
    <t>I</t>
  </si>
  <si>
    <t>Arredo edificio</t>
  </si>
  <si>
    <t>J</t>
  </si>
  <si>
    <t>Costi di progettazione</t>
  </si>
  <si>
    <t>V</t>
  </si>
  <si>
    <t xml:space="preserve">Costi secondari </t>
  </si>
  <si>
    <t>W</t>
  </si>
  <si>
    <t>Riserva, rincaro</t>
  </si>
  <si>
    <t>Y</t>
  </si>
  <si>
    <t>Imposta sul valore aggiunto</t>
  </si>
  <si>
    <t>Z</t>
  </si>
  <si>
    <t>B-V</t>
  </si>
  <si>
    <t>Questo file deve essere consegnato come file Excel (.xls o. xlsx + PDF) e come documento stampato (A4).
Per la comprensione dei calcoli tutte le superfici e i volumi missurati sono da illustrare con degli schemi in scala 1:500 (PDF, formato A3).</t>
  </si>
  <si>
    <t>p.e. -1</t>
  </si>
  <si>
    <t>p.e. PT</t>
  </si>
  <si>
    <t>Programma degli spazi / SIA 416</t>
  </si>
  <si>
    <t>L'autore del progetto è tenuto a riportare le misure e i calcoli del proprio progetto in modo completo e veritiero secondo le tabelle specificate. 
I parametri e i calcoli saranno controllati durante l'esame preliminare. In caso di discrepanze importanti, il team interessato non può essere incluso nella revisione preliminare.</t>
  </si>
  <si>
    <t>m</t>
  </si>
  <si>
    <t>p. e. "elementi di facciata in C. A. prefab."</t>
  </si>
  <si>
    <t>p. e. "ghiaia"</t>
  </si>
  <si>
    <t>p. e. "tende veneziane"</t>
  </si>
  <si>
    <t>p. e. "metallo"</t>
  </si>
  <si>
    <t>Investimento previsto, IVA esclusa</t>
  </si>
  <si>
    <t>n°</t>
  </si>
  <si>
    <t>Data:</t>
  </si>
  <si>
    <t>Precisione ± 20%</t>
  </si>
  <si>
    <t>I campi evidenziati in colore sono da completare dall'autore del progetto o, nel documento 21 "preventivo", da sostituire secondo il calcolo individuale.</t>
  </si>
  <si>
    <t>SIA 416:2003 (SN 504 416) / eCCC-E (SN 506 511 - 2020)</t>
  </si>
  <si>
    <t>doc. 21c</t>
  </si>
  <si>
    <r>
      <t xml:space="preserve">Preventivo dei costi secondo eCCC-E </t>
    </r>
    <r>
      <rPr>
        <sz val="6"/>
        <color theme="1"/>
        <rFont val="Arial"/>
        <family val="2"/>
      </rPr>
      <t>2020</t>
    </r>
  </si>
  <si>
    <t>doc. 21b</t>
  </si>
  <si>
    <t>C01</t>
  </si>
  <si>
    <t>C03</t>
  </si>
  <si>
    <t>C04</t>
  </si>
  <si>
    <t>D12</t>
  </si>
  <si>
    <t>E01</t>
  </si>
  <si>
    <t>E02</t>
  </si>
  <si>
    <t>E02.05</t>
  </si>
  <si>
    <t>Dispositivo anticaduta esterno</t>
  </si>
  <si>
    <t>Rivestimento di sottoviste (sporgenze isolati)</t>
  </si>
  <si>
    <t>E02.06</t>
  </si>
  <si>
    <t>E03.01</t>
  </si>
  <si>
    <t>E03.02</t>
  </si>
  <si>
    <t>E03.04</t>
  </si>
  <si>
    <t>F01.01</t>
  </si>
  <si>
    <t>F01.02</t>
  </si>
  <si>
    <t>Tettoie (non isolate)</t>
  </si>
  <si>
    <t>F01.03</t>
  </si>
  <si>
    <t>F02</t>
  </si>
  <si>
    <t>I03</t>
  </si>
  <si>
    <t>I04</t>
  </si>
  <si>
    <t>doc. 21a</t>
  </si>
  <si>
    <t>Materializzazione</t>
  </si>
  <si>
    <t>000</t>
  </si>
  <si>
    <t>MENSA</t>
  </si>
  <si>
    <t>010</t>
  </si>
  <si>
    <t>Atrio</t>
  </si>
  <si>
    <t>020</t>
  </si>
  <si>
    <t>030</t>
  </si>
  <si>
    <t>Guardaroba utenti</t>
  </si>
  <si>
    <t xml:space="preserve">Servizi igienici utenti </t>
  </si>
  <si>
    <t xml:space="preserve">Servizi uomini </t>
  </si>
  <si>
    <t>Servizi uomini</t>
  </si>
  <si>
    <t xml:space="preserve">Servizi donne </t>
  </si>
  <si>
    <t>Servizi persone diversamente abili, donne (SIA 500)</t>
  </si>
  <si>
    <t xml:space="preserve">Servizi igienici personale </t>
  </si>
  <si>
    <t>Servizi persone diversamente abili, uomini (SIA 500)</t>
  </si>
  <si>
    <t>Servizi donne</t>
  </si>
  <si>
    <t>040</t>
  </si>
  <si>
    <t>e</t>
  </si>
  <si>
    <t>f</t>
  </si>
  <si>
    <t>a</t>
  </si>
  <si>
    <t>b</t>
  </si>
  <si>
    <t>c</t>
  </si>
  <si>
    <t>d</t>
  </si>
  <si>
    <t xml:space="preserve">Spogliatoio personale </t>
  </si>
  <si>
    <t xml:space="preserve">Spogliatoio uomini </t>
  </si>
  <si>
    <t xml:space="preserve">Spogliatoio donne </t>
  </si>
  <si>
    <t xml:space="preserve">Locale pulizie e rifiuti </t>
  </si>
  <si>
    <t xml:space="preserve">Locale pulizie </t>
  </si>
  <si>
    <t xml:space="preserve">Locale rifiuti </t>
  </si>
  <si>
    <t xml:space="preserve">Locale refezione </t>
  </si>
  <si>
    <t>Organizzazione pasti</t>
  </si>
  <si>
    <t xml:space="preserve">Distribuzione pasti </t>
  </si>
  <si>
    <t>050</t>
  </si>
  <si>
    <t>g</t>
  </si>
  <si>
    <t>h</t>
  </si>
  <si>
    <t>060</t>
  </si>
  <si>
    <t>i</t>
  </si>
  <si>
    <t>j</t>
  </si>
  <si>
    <t>070</t>
  </si>
  <si>
    <t>080</t>
  </si>
  <si>
    <t>k</t>
  </si>
  <si>
    <t xml:space="preserve">Cucina di rifinitura </t>
  </si>
  <si>
    <t xml:space="preserve">Ufficio di gestione </t>
  </si>
  <si>
    <t>Locale celle frigorifere</t>
  </si>
  <si>
    <t xml:space="preserve">Locale deposito </t>
  </si>
  <si>
    <t xml:space="preserve">Zona di lavaggio </t>
  </si>
  <si>
    <t xml:space="preserve">Spazio esterno </t>
  </si>
  <si>
    <t xml:space="preserve">Depositi e magazzini </t>
  </si>
  <si>
    <t>l</t>
  </si>
  <si>
    <t>o</t>
  </si>
  <si>
    <t>p</t>
  </si>
  <si>
    <t>090</t>
  </si>
  <si>
    <t>095</t>
  </si>
  <si>
    <t xml:space="preserve">SPAZI MINIMI DA GARANTIRE PER MENSA + LOCALI ANNESSI DURANTE LA FASE DI CANTIERE </t>
  </si>
  <si>
    <t xml:space="preserve">Mensa + locali annessi </t>
  </si>
  <si>
    <t>Locale refezione + cucina di rifinitura + distribuzione pasti</t>
  </si>
  <si>
    <t xml:space="preserve">Atrio </t>
  </si>
  <si>
    <t>Servizi persone diversamente abili</t>
  </si>
  <si>
    <t>Servizi uomini personale</t>
  </si>
  <si>
    <t>Servizi donne personale</t>
  </si>
  <si>
    <t>Spogliatoio uomini personale</t>
  </si>
  <si>
    <t>Spogliatoio donne personale</t>
  </si>
  <si>
    <t>Locale pulizie e rifiuti</t>
  </si>
  <si>
    <t>Deposito arredo</t>
  </si>
  <si>
    <t>100</t>
  </si>
  <si>
    <t>110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</si>
  <si>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</si>
  <si>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</si>
  <si>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</si>
  <si>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</si>
  <si>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</si>
  <si>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</si>
  <si>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</si>
  <si>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</si>
  <si>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</si>
  <si>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</si>
  <si>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</si>
  <si>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 xml:space="preserve">PRESTIN NÖÖV </t>
  </si>
  <si>
    <t>200</t>
  </si>
  <si>
    <t>210</t>
  </si>
  <si>
    <t>220</t>
  </si>
  <si>
    <t>ab</t>
  </si>
  <si>
    <t>ac</t>
  </si>
  <si>
    <t>ad</t>
  </si>
  <si>
    <t>230</t>
  </si>
  <si>
    <t>240</t>
  </si>
  <si>
    <t>Spazi atelier creativi</t>
  </si>
  <si>
    <t>Deposito magazzino</t>
  </si>
  <si>
    <t>Atrio/guardaroba</t>
  </si>
  <si>
    <t>Servizi igienici</t>
  </si>
  <si>
    <t>300</t>
  </si>
  <si>
    <t>PIAZZA - AREE ESTERNE</t>
  </si>
  <si>
    <t>310</t>
  </si>
  <si>
    <t>Aree aggregative e sociali</t>
  </si>
  <si>
    <r>
      <t xml:space="preserve">senza considerazione </t>
    </r>
    <r>
      <rPr>
        <i/>
        <sz val="8"/>
        <color theme="1"/>
        <rFont val="Arial"/>
        <family val="2"/>
      </rPr>
      <t>100 Spazi durante la fase di cantiere</t>
    </r>
  </si>
  <si>
    <t>Superﬁcie libera esterna sistemata SLES</t>
  </si>
  <si>
    <t>Superficie in duro, tipo 1</t>
  </si>
  <si>
    <t>Superficie in duro, tipo 2</t>
  </si>
  <si>
    <t>Superficie del fondo / Perimetro del concorso</t>
  </si>
  <si>
    <t>Superficie di piano sopra terra edificio provvisorio (mq)</t>
  </si>
  <si>
    <t>Volume dell'edificio sopra terra edificio provvisorio (mc)</t>
  </si>
  <si>
    <t>Nuova Mensa e Piazza Comparto OSC Mendrisio</t>
  </si>
  <si>
    <t>Non compreso</t>
  </si>
  <si>
    <t>Secondo la proposta di calcolo dell'autore</t>
  </si>
  <si>
    <t>Documento:</t>
  </si>
  <si>
    <t>p. e. "asfalto"</t>
  </si>
  <si>
    <r>
      <t xml:space="preserve">In caso di proposta di un edificio provvisorio </t>
    </r>
    <r>
      <rPr>
        <sz val="8"/>
        <color theme="1"/>
        <rFont val="Arial"/>
        <family val="2"/>
      </rPr>
      <t>(a seconda della proposta di progetto, completare solo se non si utilizza l'attuale mensa)</t>
    </r>
  </si>
  <si>
    <t>collegato a doc. 21a - I Esterno edificio</t>
  </si>
  <si>
    <t>senza edifici esistenti</t>
  </si>
  <si>
    <t>(a seconda della proposta di progetto, completare solo se non si utilizza l'attuale mensa)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</si>
</sst>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 ###\ ##0.00"/>
    <numFmt numFmtId="165" formatCode="#,##0.0"/>
  </numFmts>
  <fonts count="39" x14ac:knownFonts="1">
    <font>
      <sz val="7.5"/>
      <color theme="1"/>
      <name val="Frutiger LT 45 Light"/>
      <family val="2"/>
    </font>
    <font>
      <sz val="7.5"/>
      <color theme="1"/>
      <name val="Frutiger LT 45 Light"/>
      <family val="2"/>
    </font>
    <font>
      <sz val="7"/>
      <color theme="1"/>
      <name val="Arial"/>
      <family val="2"/>
    </font>
    <font>
      <sz val="10"/>
      <name val="MS Sans Serif"/>
    </font>
    <font>
      <sz val="7.5"/>
      <color indexed="5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8"/>
      <color rgb="FFFF5353"/>
      <name val="Arial"/>
      <family val="2"/>
    </font>
    <font>
      <b/>
      <sz val="8"/>
      <color theme="0"/>
      <name val="Arial"/>
      <family val="2"/>
    </font>
    <font>
      <sz val="8"/>
      <color theme="5"/>
      <name val="Arial"/>
      <family val="2"/>
    </font>
    <font>
      <sz val="8"/>
      <color theme="7"/>
      <name val="Arial"/>
      <family val="2"/>
    </font>
    <font>
      <sz val="8"/>
      <color theme="8"/>
      <name val="Arial"/>
      <family val="2"/>
    </font>
    <font>
      <sz val="8"/>
      <name val="Frutiger LT 45 Light"/>
      <family val="2"/>
    </font>
    <font>
      <b/>
      <sz val="8"/>
      <color theme="9"/>
      <name val="Arial"/>
      <family val="2"/>
    </font>
    <font>
      <b/>
      <sz val="8"/>
      <color rgb="FF060FBA"/>
      <name val="Arial"/>
      <family val="2"/>
    </font>
    <font>
      <b/>
      <sz val="8"/>
      <color rgb="FF0682E8"/>
      <name val="Arial"/>
      <family val="2"/>
    </font>
    <font>
      <b/>
      <sz val="8"/>
      <color rgb="FF02A24E"/>
      <name val="Arial"/>
      <family val="2"/>
    </font>
    <font>
      <b/>
      <sz val="8"/>
      <color rgb="FFC00000"/>
      <name val="Arial"/>
      <family val="2"/>
    </font>
    <font>
      <b/>
      <sz val="8"/>
      <color theme="5"/>
      <name val="Arial"/>
      <family val="2"/>
    </font>
    <font>
      <b/>
      <sz val="8"/>
      <color rgb="FF7030A0"/>
      <name val="Arial"/>
      <family val="2"/>
    </font>
    <font>
      <b/>
      <sz val="8"/>
      <color rgb="FFFF3399"/>
      <name val="Arial"/>
      <family val="2"/>
    </font>
    <font>
      <b/>
      <sz val="8"/>
      <color theme="0" tint="-0.499984740745262"/>
      <name val="Arial"/>
      <family val="2"/>
    </font>
    <font>
      <b/>
      <sz val="8"/>
      <color rgb="FF660066"/>
      <name val="Arial"/>
      <family val="2"/>
    </font>
    <font>
      <b/>
      <sz val="8"/>
      <color rgb="FF0BC9E3"/>
      <name val="Arial"/>
      <family val="2"/>
    </font>
    <font>
      <sz val="6"/>
      <color theme="1"/>
      <name val="Arial"/>
      <family val="2"/>
    </font>
    <font>
      <b/>
      <sz val="8"/>
      <color rgb="FF6DD9FF"/>
      <name val="Arial"/>
      <family val="2"/>
    </font>
    <font>
      <b/>
      <sz val="8"/>
      <color rgb="FFB9DA68"/>
      <name val="Arial"/>
      <family val="2"/>
    </font>
    <font>
      <i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D1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E3F6"/>
        <bgColor indexed="64"/>
      </patternFill>
    </fill>
    <fill>
      <patternFill patternType="solid">
        <fgColor rgb="FFE7D8FC"/>
        <bgColor indexed="64"/>
      </patternFill>
    </fill>
    <fill>
      <patternFill patternType="darkUp">
        <fgColor rgb="FFFBD1F0"/>
        <bgColor auto="1"/>
      </patternFill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/>
      <diagonal/>
    </border>
    <border>
      <left/>
      <right style="double">
        <color theme="0"/>
      </right>
      <top style="thick">
        <color theme="0"/>
      </top>
      <bottom/>
      <diagonal/>
    </border>
    <border>
      <left style="double">
        <color theme="0"/>
      </left>
      <right style="double">
        <color theme="0"/>
      </right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 diagonalDown="1"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 style="double">
        <color theme="0"/>
      </left>
      <right style="thick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 diagonalDown="1">
      <left/>
      <right/>
      <top style="thin">
        <color theme="0"/>
      </top>
      <bottom/>
      <diagonal style="thin">
        <color theme="0"/>
      </diagonal>
    </border>
    <border diagonalDown="1">
      <left/>
      <right style="thick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theme="0"/>
      </bottom>
      <diagonal/>
    </border>
    <border diagonalDown="1">
      <left style="double">
        <color theme="0"/>
      </left>
      <right style="thick">
        <color theme="0"/>
      </right>
      <top style="double">
        <color theme="0"/>
      </top>
      <bottom style="double">
        <color theme="0"/>
      </bottom>
      <diagonal style="double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 style="thin">
        <color theme="0"/>
      </diagonal>
    </border>
    <border>
      <left style="double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double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thick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ck">
        <color theme="0"/>
      </right>
      <top style="medium">
        <color theme="0"/>
      </top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hair">
        <color auto="1"/>
      </bottom>
      <diagonal/>
    </border>
    <border diagonalDown="1"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thick">
        <color theme="0"/>
      </left>
      <right/>
      <top/>
      <bottom style="thick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/>
      <diagonal/>
    </border>
    <border diagonalDown="1">
      <left style="medium">
        <color theme="0"/>
      </left>
      <right style="medium">
        <color theme="0"/>
      </right>
      <top/>
      <bottom style="medium">
        <color theme="0"/>
      </bottom>
      <diagonal style="medium">
        <color theme="0"/>
      </diagonal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ck">
        <color theme="0"/>
      </right>
      <top style="thin">
        <color auto="1"/>
      </top>
      <bottom/>
      <diagonal/>
    </border>
    <border>
      <left/>
      <right style="thick">
        <color theme="0"/>
      </right>
      <top style="thick">
        <color theme="0"/>
      </top>
      <bottom style="dashDotDot">
        <color theme="0" tint="-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dashDotDot">
        <color theme="0" tint="-0.499984740745262"/>
      </bottom>
      <diagonal/>
    </border>
    <border>
      <left style="thick">
        <color theme="0"/>
      </left>
      <right/>
      <top style="thick">
        <color theme="0"/>
      </top>
      <bottom style="dashDotDot">
        <color theme="0" tint="-0.499984740745262"/>
      </bottom>
      <diagonal/>
    </border>
    <border>
      <left/>
      <right/>
      <top style="dashDotDot">
        <color theme="0" tint="-0.499984740745262"/>
      </top>
      <bottom style="thin">
        <color theme="0"/>
      </bottom>
      <diagonal/>
    </border>
    <border>
      <left/>
      <right style="thick">
        <color theme="0"/>
      </right>
      <top style="dashDotDot">
        <color theme="0" tint="-0.499984740745262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dashDotDot">
        <color theme="0" tint="-0.499984740745262"/>
      </top>
      <bottom style="thin">
        <color theme="0"/>
      </bottom>
      <diagonal/>
    </border>
    <border>
      <left style="thick">
        <color theme="0"/>
      </left>
      <right/>
      <top style="dashDotDot">
        <color theme="0" tint="-0.499984740745262"/>
      </top>
      <bottom style="thin">
        <color theme="0"/>
      </bottom>
      <diagonal/>
    </border>
    <border>
      <left/>
      <right style="thick">
        <color theme="0"/>
      </right>
      <top/>
      <bottom style="dashDotDot">
        <color theme="0" tint="-0.499984740745262"/>
      </bottom>
      <diagonal/>
    </border>
    <border>
      <left style="thick">
        <color theme="0"/>
      </left>
      <right style="thick">
        <color theme="0"/>
      </right>
      <top/>
      <bottom style="dashDotDot">
        <color theme="0" tint="-0.499984740745262"/>
      </bottom>
      <diagonal/>
    </border>
    <border diagonalDown="1"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 style="medium">
        <color theme="0"/>
      </diagonal>
    </border>
    <border>
      <left/>
      <right style="double">
        <color theme="0"/>
      </right>
      <top/>
      <bottom style="medium">
        <color theme="0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dashDotDot">
        <color auto="1"/>
      </top>
      <bottom style="thick">
        <color theme="0"/>
      </bottom>
      <diagonal/>
    </border>
    <border>
      <left style="thick">
        <color theme="0"/>
      </left>
      <right/>
      <top style="dashDotDot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dashDotDot">
        <color auto="1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dashDotDot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/>
  </cellStyleXfs>
  <cellXfs count="27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/>
    <xf numFmtId="164" fontId="8" fillId="0" borderId="0" xfId="0" applyNumberFormat="1" applyFont="1" applyFill="1" applyBorder="1" applyAlignment="1" applyProtection="1"/>
    <xf numFmtId="3" fontId="5" fillId="0" borderId="0" xfId="0" applyNumberFormat="1" applyFont="1" applyBorder="1" applyAlignment="1">
      <alignment vertical="center"/>
    </xf>
    <xf numFmtId="0" fontId="8" fillId="0" borderId="0" xfId="2" applyNumberFormat="1" applyFont="1" applyFill="1" applyBorder="1" applyAlignment="1" applyProtection="1"/>
    <xf numFmtId="11" fontId="5" fillId="0" borderId="0" xfId="0" applyNumberFormat="1" applyFont="1" applyAlignment="1">
      <alignment vertical="center"/>
    </xf>
    <xf numFmtId="11" fontId="5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0" fontId="5" fillId="0" borderId="11" xfId="0" applyFont="1" applyBorder="1"/>
    <xf numFmtId="3" fontId="6" fillId="0" borderId="11" xfId="0" applyNumberFormat="1" applyFont="1" applyBorder="1" applyAlignment="1">
      <alignment vertical="center"/>
    </xf>
    <xf numFmtId="0" fontId="12" fillId="0" borderId="0" xfId="3" applyFont="1" applyProtection="1">
      <protection hidden="1"/>
    </xf>
    <xf numFmtId="0" fontId="8" fillId="0" borderId="0" xfId="3" applyFont="1" applyProtection="1">
      <protection hidden="1"/>
    </xf>
    <xf numFmtId="0" fontId="11" fillId="0" borderId="0" xfId="3" applyProtection="1">
      <protection hidden="1"/>
    </xf>
    <xf numFmtId="0" fontId="13" fillId="0" borderId="0" xfId="3" applyFont="1" applyAlignment="1" applyProtection="1">
      <alignment horizontal="left"/>
      <protection hidden="1"/>
    </xf>
    <xf numFmtId="0" fontId="11" fillId="0" borderId="0" xfId="3" quotePrefix="1" applyAlignment="1" applyProtection="1">
      <alignment horizontal="left" vertical="top" wrapText="1"/>
      <protection hidden="1"/>
    </xf>
    <xf numFmtId="49" fontId="13" fillId="0" borderId="0" xfId="3" applyNumberFormat="1" applyFont="1" applyAlignment="1" applyProtection="1">
      <alignment horizontal="left" vertical="top" wrapText="1"/>
      <protection hidden="1"/>
    </xf>
    <xf numFmtId="0" fontId="8" fillId="0" borderId="0" xfId="3" applyFont="1" applyAlignment="1" applyProtection="1">
      <alignment vertical="top"/>
      <protection hidden="1"/>
    </xf>
    <xf numFmtId="0" fontId="11" fillId="0" borderId="0" xfId="3" applyAlignment="1" applyProtection="1">
      <alignment horizontal="left" vertical="top" wrapText="1"/>
      <protection hidden="1"/>
    </xf>
    <xf numFmtId="0" fontId="13" fillId="0" borderId="0" xfId="3" applyFont="1" applyAlignment="1" applyProtection="1">
      <alignment horizontal="left" vertical="top"/>
      <protection hidden="1"/>
    </xf>
    <xf numFmtId="0" fontId="15" fillId="0" borderId="0" xfId="3" applyFont="1" applyProtection="1">
      <protection hidden="1"/>
    </xf>
    <xf numFmtId="49" fontId="8" fillId="0" borderId="0" xfId="3" applyNumberFormat="1" applyFont="1" applyAlignment="1" applyProtection="1">
      <alignment vertical="top"/>
      <protection hidden="1"/>
    </xf>
    <xf numFmtId="49" fontId="11" fillId="0" borderId="0" xfId="3" applyNumberFormat="1" applyAlignment="1" applyProtection="1">
      <alignment vertical="top" wrapText="1"/>
      <protection hidden="1"/>
    </xf>
    <xf numFmtId="49" fontId="13" fillId="0" borderId="0" xfId="3" applyNumberFormat="1" applyFont="1" applyAlignment="1" applyProtection="1">
      <alignment horizontal="left" vertical="top"/>
      <protection hidden="1"/>
    </xf>
    <xf numFmtId="0" fontId="11" fillId="0" borderId="12" xfId="3" applyBorder="1" applyAlignment="1" applyProtection="1">
      <alignment horizontal="left"/>
      <protection hidden="1"/>
    </xf>
    <xf numFmtId="0" fontId="13" fillId="0" borderId="12" xfId="3" applyFont="1" applyBorder="1" applyProtection="1">
      <protection hidden="1"/>
    </xf>
    <xf numFmtId="0" fontId="13" fillId="0" borderId="0" xfId="3" applyFont="1" applyProtection="1">
      <protection hidden="1"/>
    </xf>
    <xf numFmtId="0" fontId="11" fillId="0" borderId="13" xfId="3" applyBorder="1" applyProtection="1">
      <protection hidden="1"/>
    </xf>
    <xf numFmtId="0" fontId="12" fillId="0" borderId="0" xfId="3" applyFont="1" applyAlignment="1" applyProtection="1">
      <alignment horizontal="center"/>
      <protection hidden="1"/>
    </xf>
    <xf numFmtId="0" fontId="16" fillId="0" borderId="0" xfId="3" applyFont="1" applyAlignment="1" applyProtection="1">
      <alignment horizontal="left"/>
      <protection hidden="1"/>
    </xf>
    <xf numFmtId="0" fontId="11" fillId="0" borderId="13" xfId="3" applyFont="1" applyBorder="1" applyProtection="1">
      <protection hidden="1"/>
    </xf>
    <xf numFmtId="0" fontId="11" fillId="2" borderId="0" xfId="3" applyFill="1" applyAlignment="1" applyProtection="1">
      <alignment horizontal="left" vertical="top"/>
      <protection locked="0"/>
    </xf>
    <xf numFmtId="14" fontId="11" fillId="2" borderId="0" xfId="3" applyNumberFormat="1" applyFill="1" applyAlignment="1" applyProtection="1">
      <alignment horizontal="left"/>
      <protection locked="0"/>
    </xf>
    <xf numFmtId="0" fontId="18" fillId="0" borderId="0" xfId="0" applyFont="1"/>
    <xf numFmtId="0" fontId="20" fillId="0" borderId="0" xfId="0" applyFont="1"/>
    <xf numFmtId="11" fontId="21" fillId="0" borderId="0" xfId="0" applyNumberFormat="1" applyFont="1"/>
    <xf numFmtId="0" fontId="22" fillId="0" borderId="0" xfId="0" applyFont="1"/>
    <xf numFmtId="0" fontId="5" fillId="0" borderId="0" xfId="0" applyFont="1" applyBorder="1" applyAlignment="1">
      <alignment horizontal="right"/>
    </xf>
    <xf numFmtId="0" fontId="5" fillId="0" borderId="14" xfId="0" applyFont="1" applyBorder="1"/>
    <xf numFmtId="0" fontId="5" fillId="0" borderId="14" xfId="0" applyFont="1" applyBorder="1" applyAlignment="1">
      <alignment horizontal="right"/>
    </xf>
    <xf numFmtId="0" fontId="6" fillId="0" borderId="14" xfId="0" applyFont="1" applyBorder="1"/>
    <xf numFmtId="0" fontId="6" fillId="0" borderId="14" xfId="0" applyFont="1" applyBorder="1" applyAlignment="1">
      <alignment horizontal="right"/>
    </xf>
    <xf numFmtId="0" fontId="6" fillId="0" borderId="0" xfId="0" applyFont="1" applyBorder="1"/>
    <xf numFmtId="11" fontId="5" fillId="0" borderId="0" xfId="0" applyNumberFormat="1" applyFont="1"/>
    <xf numFmtId="11" fontId="5" fillId="0" borderId="0" xfId="0" applyNumberFormat="1" applyFont="1" applyBorder="1"/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10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0" xfId="0" applyFont="1" applyBorder="1"/>
    <xf numFmtId="3" fontId="5" fillId="0" borderId="2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vertical="center"/>
    </xf>
    <xf numFmtId="0" fontId="5" fillId="0" borderId="21" xfId="0" applyFont="1" applyBorder="1"/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3" xfId="0" applyFont="1" applyBorder="1"/>
    <xf numFmtId="0" fontId="6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8" fillId="0" borderId="26" xfId="0" applyFont="1" applyBorder="1"/>
    <xf numFmtId="0" fontId="18" fillId="0" borderId="4" xfId="0" applyFont="1" applyBorder="1"/>
    <xf numFmtId="0" fontId="20" fillId="0" borderId="4" xfId="0" applyFont="1" applyBorder="1"/>
    <xf numFmtId="11" fontId="21" fillId="0" borderId="4" xfId="0" applyNumberFormat="1" applyFont="1" applyBorder="1"/>
    <xf numFmtId="0" fontId="22" fillId="0" borderId="4" xfId="0" applyFont="1" applyBorder="1"/>
    <xf numFmtId="0" fontId="8" fillId="0" borderId="4" xfId="0" applyFont="1" applyBorder="1"/>
    <xf numFmtId="0" fontId="5" fillId="0" borderId="20" xfId="0" applyFont="1" applyBorder="1"/>
    <xf numFmtId="0" fontId="5" fillId="0" borderId="27" xfId="0" applyFont="1" applyBorder="1" applyAlignment="1">
      <alignment vertical="center"/>
    </xf>
    <xf numFmtId="11" fontId="5" fillId="0" borderId="20" xfId="0" applyNumberFormat="1" applyFont="1" applyBorder="1"/>
    <xf numFmtId="165" fontId="5" fillId="6" borderId="16" xfId="0" applyNumberFormat="1" applyFont="1" applyFill="1" applyBorder="1"/>
    <xf numFmtId="165" fontId="5" fillId="6" borderId="14" xfId="0" applyNumberFormat="1" applyFont="1" applyFill="1" applyBorder="1"/>
    <xf numFmtId="165" fontId="19" fillId="8" borderId="18" xfId="0" applyNumberFormat="1" applyFont="1" applyFill="1" applyBorder="1"/>
    <xf numFmtId="165" fontId="5" fillId="6" borderId="15" xfId="0" applyNumberFormat="1" applyFont="1" applyFill="1" applyBorder="1"/>
    <xf numFmtId="165" fontId="19" fillId="8" borderId="17" xfId="0" applyNumberFormat="1" applyFont="1" applyFill="1" applyBorder="1"/>
    <xf numFmtId="165" fontId="19" fillId="8" borderId="16" xfId="0" applyNumberFormat="1" applyFont="1" applyFill="1" applyBorder="1"/>
    <xf numFmtId="165" fontId="19" fillId="8" borderId="14" xfId="0" applyNumberFormat="1" applyFont="1" applyFill="1" applyBorder="1"/>
    <xf numFmtId="0" fontId="6" fillId="0" borderId="28" xfId="0" applyFont="1" applyBorder="1"/>
    <xf numFmtId="0" fontId="6" fillId="0" borderId="14" xfId="0" applyFont="1" applyBorder="1" applyAlignment="1">
      <alignment horizontal="left"/>
    </xf>
    <xf numFmtId="0" fontId="10" fillId="0" borderId="14" xfId="0" applyFont="1" applyBorder="1"/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5" fillId="0" borderId="31" xfId="0" applyFont="1" applyBorder="1"/>
    <xf numFmtId="0" fontId="5" fillId="0" borderId="32" xfId="0" applyFont="1" applyBorder="1"/>
    <xf numFmtId="0" fontId="5" fillId="0" borderId="15" xfId="0" applyFont="1" applyBorder="1"/>
    <xf numFmtId="3" fontId="5" fillId="0" borderId="33" xfId="0" applyNumberFormat="1" applyFont="1" applyFill="1" applyBorder="1" applyAlignment="1">
      <alignment vertical="center"/>
    </xf>
    <xf numFmtId="9" fontId="6" fillId="0" borderId="4" xfId="1" applyFont="1" applyBorder="1" applyAlignment="1">
      <alignment vertical="center"/>
    </xf>
    <xf numFmtId="0" fontId="5" fillId="0" borderId="19" xfId="0" applyFont="1" applyBorder="1"/>
    <xf numFmtId="0" fontId="6" fillId="0" borderId="19" xfId="0" applyFont="1" applyBorder="1" applyAlignment="1">
      <alignment horizontal="left"/>
    </xf>
    <xf numFmtId="0" fontId="6" fillId="0" borderId="35" xfId="0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11" fontId="30" fillId="0" borderId="18" xfId="0" applyNumberFormat="1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11" fontId="31" fillId="0" borderId="18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32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3" fontId="5" fillId="0" borderId="14" xfId="0" applyNumberFormat="1" applyFont="1" applyBorder="1"/>
    <xf numFmtId="0" fontId="5" fillId="0" borderId="41" xfId="0" applyFont="1" applyBorder="1" applyAlignment="1">
      <alignment horizontal="right" vertical="center"/>
    </xf>
    <xf numFmtId="3" fontId="5" fillId="0" borderId="42" xfId="0" applyNumberFormat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5" fillId="0" borderId="45" xfId="0" applyFont="1" applyBorder="1" applyAlignment="1">
      <alignment horizontal="right" vertical="center"/>
    </xf>
    <xf numFmtId="11" fontId="5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1" fontId="5" fillId="0" borderId="46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11" fontId="5" fillId="0" borderId="19" xfId="0" applyNumberFormat="1" applyFont="1" applyBorder="1" applyAlignment="1">
      <alignment vertical="center"/>
    </xf>
    <xf numFmtId="11" fontId="5" fillId="0" borderId="15" xfId="0" applyNumberFormat="1" applyFont="1" applyBorder="1" applyAlignment="1">
      <alignment vertical="center"/>
    </xf>
    <xf numFmtId="0" fontId="6" fillId="0" borderId="15" xfId="0" applyFont="1" applyBorder="1"/>
    <xf numFmtId="0" fontId="6" fillId="0" borderId="50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5" fillId="0" borderId="0" xfId="0" applyNumberFormat="1" applyFont="1" applyBorder="1"/>
    <xf numFmtId="3" fontId="6" fillId="0" borderId="0" xfId="0" applyNumberFormat="1" applyFont="1" applyBorder="1"/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22" xfId="0" applyNumberFormat="1" applyFont="1" applyFill="1" applyBorder="1" applyAlignment="1" applyProtection="1">
      <alignment vertical="center"/>
      <protection locked="0"/>
    </xf>
    <xf numFmtId="3" fontId="5" fillId="10" borderId="19" xfId="0" applyNumberFormat="1" applyFont="1" applyFill="1" applyBorder="1" applyAlignment="1" applyProtection="1">
      <alignment vertical="center"/>
      <protection locked="0"/>
    </xf>
    <xf numFmtId="165" fontId="5" fillId="7" borderId="16" xfId="0" applyNumberFormat="1" applyFont="1" applyFill="1" applyBorder="1" applyAlignment="1" applyProtection="1">
      <alignment vertical="center"/>
      <protection locked="0"/>
    </xf>
    <xf numFmtId="165" fontId="5" fillId="7" borderId="14" xfId="0" applyNumberFormat="1" applyFont="1" applyFill="1" applyBorder="1" applyAlignment="1" applyProtection="1">
      <alignment vertical="center"/>
      <protection locked="0"/>
    </xf>
    <xf numFmtId="165" fontId="5" fillId="9" borderId="15" xfId="0" applyNumberFormat="1" applyFont="1" applyFill="1" applyBorder="1" applyAlignment="1" applyProtection="1">
      <alignment vertical="center"/>
      <protection locked="0"/>
    </xf>
    <xf numFmtId="165" fontId="5" fillId="7" borderId="15" xfId="0" applyNumberFormat="1" applyFont="1" applyFill="1" applyBorder="1" applyAlignment="1" applyProtection="1">
      <alignment vertical="center"/>
      <protection locked="0"/>
    </xf>
    <xf numFmtId="165" fontId="5" fillId="5" borderId="14" xfId="0" applyNumberFormat="1" applyFont="1" applyFill="1" applyBorder="1" applyProtection="1">
      <protection locked="0"/>
    </xf>
    <xf numFmtId="165" fontId="5" fillId="5" borderId="14" xfId="0" applyNumberFormat="1" applyFont="1" applyFill="1" applyBorder="1" applyAlignment="1" applyProtection="1">
      <alignment horizontal="right"/>
      <protection locked="0"/>
    </xf>
    <xf numFmtId="165" fontId="5" fillId="4" borderId="14" xfId="0" applyNumberFormat="1" applyFont="1" applyFill="1" applyBorder="1" applyProtection="1">
      <protection locked="0"/>
    </xf>
    <xf numFmtId="165" fontId="5" fillId="4" borderId="14" xfId="0" applyNumberFormat="1" applyFont="1" applyFill="1" applyBorder="1" applyAlignment="1" applyProtection="1">
      <alignment horizontal="right"/>
      <protection locked="0"/>
    </xf>
    <xf numFmtId="165" fontId="5" fillId="2" borderId="14" xfId="0" applyNumberFormat="1" applyFont="1" applyFill="1" applyBorder="1" applyProtection="1">
      <protection locked="0"/>
    </xf>
    <xf numFmtId="165" fontId="5" fillId="2" borderId="14" xfId="0" applyNumberFormat="1" applyFont="1" applyFill="1" applyBorder="1" applyAlignment="1" applyProtection="1">
      <alignment horizontal="right"/>
      <protection locked="0"/>
    </xf>
    <xf numFmtId="165" fontId="5" fillId="3" borderId="14" xfId="0" applyNumberFormat="1" applyFont="1" applyFill="1" applyBorder="1" applyProtection="1">
      <protection locked="0"/>
    </xf>
    <xf numFmtId="165" fontId="5" fillId="3" borderId="14" xfId="0" applyNumberFormat="1" applyFont="1" applyFill="1" applyBorder="1" applyAlignment="1" applyProtection="1">
      <alignment horizontal="right"/>
      <protection locked="0"/>
    </xf>
    <xf numFmtId="165" fontId="8" fillId="2" borderId="14" xfId="0" applyNumberFormat="1" applyFont="1" applyFill="1" applyBorder="1" applyProtection="1">
      <protection locked="0"/>
    </xf>
    <xf numFmtId="165" fontId="8" fillId="2" borderId="14" xfId="0" applyNumberFormat="1" applyFont="1" applyFill="1" applyBorder="1" applyAlignment="1" applyProtection="1">
      <alignment horizontal="right"/>
      <protection locked="0"/>
    </xf>
    <xf numFmtId="3" fontId="5" fillId="2" borderId="4" xfId="0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  <protection locked="0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vertical="center"/>
      <protection locked="0"/>
    </xf>
    <xf numFmtId="0" fontId="17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10" fillId="0" borderId="14" xfId="0" applyFont="1" applyBorder="1" applyAlignment="1"/>
    <xf numFmtId="0" fontId="5" fillId="0" borderId="14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Alignment="1"/>
    <xf numFmtId="0" fontId="36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6" fillId="0" borderId="20" xfId="0" quotePrefix="1" applyFont="1" applyBorder="1"/>
    <xf numFmtId="0" fontId="5" fillId="0" borderId="20" xfId="0" quotePrefix="1" applyFont="1" applyBorder="1"/>
    <xf numFmtId="0" fontId="5" fillId="0" borderId="52" xfId="0" applyFont="1" applyBorder="1" applyAlignment="1">
      <alignment vertical="center"/>
    </xf>
    <xf numFmtId="165" fontId="5" fillId="11" borderId="14" xfId="0" applyNumberFormat="1" applyFont="1" applyFill="1" applyBorder="1" applyProtection="1">
      <protection locked="0"/>
    </xf>
    <xf numFmtId="165" fontId="5" fillId="11" borderId="14" xfId="0" applyNumberFormat="1" applyFont="1" applyFill="1" applyBorder="1" applyAlignment="1" applyProtection="1">
      <alignment horizontal="right"/>
      <protection locked="0"/>
    </xf>
    <xf numFmtId="0" fontId="6" fillId="0" borderId="49" xfId="0" quotePrefix="1" applyFont="1" applyBorder="1"/>
    <xf numFmtId="0" fontId="6" fillId="0" borderId="20" xfId="0" quotePrefix="1" applyFont="1" applyBorder="1" applyAlignment="1">
      <alignment horizontal="left"/>
    </xf>
    <xf numFmtId="165" fontId="5" fillId="12" borderId="14" xfId="0" applyNumberFormat="1" applyFont="1" applyFill="1" applyBorder="1" applyProtection="1">
      <protection locked="0"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3" fontId="5" fillId="0" borderId="5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55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6" fillId="0" borderId="16" xfId="0" applyFont="1" applyBorder="1" applyAlignment="1">
      <alignment horizontal="left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6" fillId="0" borderId="59" xfId="0" applyFont="1" applyBorder="1"/>
    <xf numFmtId="0" fontId="5" fillId="0" borderId="60" xfId="0" applyFont="1" applyBorder="1"/>
    <xf numFmtId="0" fontId="5" fillId="0" borderId="60" xfId="0" applyFont="1" applyBorder="1" applyAlignment="1">
      <alignment horizontal="right"/>
    </xf>
    <xf numFmtId="0" fontId="5" fillId="0" borderId="61" xfId="0" applyFont="1" applyBorder="1"/>
    <xf numFmtId="0" fontId="5" fillId="0" borderId="6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0" xfId="0" applyFont="1" applyBorder="1" applyAlignment="1">
      <alignment horizontal="right" vertical="center"/>
    </xf>
    <xf numFmtId="3" fontId="5" fillId="0" borderId="61" xfId="0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4" xfId="0" applyFont="1" applyBorder="1" applyAlignment="1">
      <alignment horizontal="right" vertical="center"/>
    </xf>
    <xf numFmtId="3" fontId="5" fillId="0" borderId="65" xfId="0" applyNumberFormat="1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5" fillId="0" borderId="68" xfId="0" applyFont="1" applyBorder="1"/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5" fillId="0" borderId="72" xfId="0" applyFont="1" applyBorder="1"/>
    <xf numFmtId="0" fontId="5" fillId="0" borderId="73" xfId="0" applyFont="1" applyBorder="1"/>
    <xf numFmtId="3" fontId="5" fillId="2" borderId="34" xfId="0" applyNumberFormat="1" applyFont="1" applyFill="1" applyBorder="1" applyAlignment="1" applyProtection="1">
      <alignment vertical="center"/>
      <protection locked="0"/>
    </xf>
    <xf numFmtId="165" fontId="5" fillId="0" borderId="14" xfId="0" applyNumberFormat="1" applyFont="1" applyFill="1" applyBorder="1" applyProtection="1"/>
    <xf numFmtId="165" fontId="5" fillId="0" borderId="14" xfId="0" applyNumberFormat="1" applyFont="1" applyFill="1" applyBorder="1" applyAlignment="1" applyProtection="1">
      <alignment horizontal="right"/>
    </xf>
    <xf numFmtId="0" fontId="5" fillId="0" borderId="14" xfId="0" applyFont="1" applyBorder="1" applyProtection="1"/>
    <xf numFmtId="0" fontId="5" fillId="0" borderId="14" xfId="0" applyFont="1" applyBorder="1" applyAlignment="1" applyProtection="1">
      <alignment horizontal="right"/>
    </xf>
    <xf numFmtId="0" fontId="6" fillId="0" borderId="48" xfId="0" quotePrefix="1" applyFont="1" applyBorder="1" applyProtection="1"/>
    <xf numFmtId="0" fontId="6" fillId="0" borderId="47" xfId="0" applyFont="1" applyBorder="1" applyProtection="1"/>
    <xf numFmtId="0" fontId="6" fillId="0" borderId="14" xfId="0" applyFont="1" applyBorder="1" applyProtection="1"/>
    <xf numFmtId="0" fontId="6" fillId="0" borderId="14" xfId="0" applyFont="1" applyBorder="1" applyAlignment="1" applyProtection="1">
      <alignment horizontal="right"/>
    </xf>
    <xf numFmtId="0" fontId="5" fillId="0" borderId="20" xfId="0" quotePrefix="1" applyFont="1" applyBorder="1" applyProtection="1"/>
    <xf numFmtId="0" fontId="5" fillId="0" borderId="0" xfId="0" applyFont="1" applyProtection="1"/>
    <xf numFmtId="165" fontId="19" fillId="8" borderId="14" xfId="0" applyNumberFormat="1" applyFont="1" applyFill="1" applyBorder="1" applyProtection="1"/>
    <xf numFmtId="0" fontId="5" fillId="0" borderId="73" xfId="0" applyFont="1" applyBorder="1" applyProtection="1"/>
    <xf numFmtId="0" fontId="5" fillId="0" borderId="73" xfId="0" applyFont="1" applyBorder="1" applyAlignment="1" applyProtection="1">
      <alignment horizontal="right"/>
    </xf>
    <xf numFmtId="0" fontId="5" fillId="0" borderId="74" xfId="0" applyFont="1" applyBorder="1" applyProtection="1"/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horizontal="left" vertical="center"/>
    </xf>
    <xf numFmtId="0" fontId="6" fillId="0" borderId="75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6" fillId="0" borderId="78" xfId="0" applyFont="1" applyBorder="1" applyAlignment="1">
      <alignment horizontal="right"/>
    </xf>
    <xf numFmtId="0" fontId="6" fillId="0" borderId="78" xfId="0" applyFont="1" applyBorder="1" applyProtection="1"/>
    <xf numFmtId="0" fontId="6" fillId="0" borderId="79" xfId="0" quotePrefix="1" applyFont="1" applyBorder="1" applyProtection="1"/>
    <xf numFmtId="0" fontId="6" fillId="0" borderId="15" xfId="0" applyFont="1" applyBorder="1" applyProtection="1"/>
    <xf numFmtId="0" fontId="6" fillId="0" borderId="15" xfId="0" applyFont="1" applyBorder="1" applyAlignment="1" applyProtection="1">
      <alignment horizontal="right"/>
    </xf>
    <xf numFmtId="0" fontId="6" fillId="0" borderId="80" xfId="0" applyFont="1" applyBorder="1" applyProtection="1"/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3" xfId="0" applyFont="1" applyBorder="1" applyAlignment="1">
      <alignment horizontal="right" vertical="center"/>
    </xf>
    <xf numFmtId="3" fontId="5" fillId="0" borderId="83" xfId="0" applyNumberFormat="1" applyFont="1" applyBorder="1" applyAlignment="1">
      <alignment vertical="center"/>
    </xf>
    <xf numFmtId="0" fontId="5" fillId="0" borderId="84" xfId="0" applyFont="1" applyBorder="1" applyProtection="1"/>
    <xf numFmtId="0" fontId="14" fillId="2" borderId="0" xfId="3" applyFont="1" applyFill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4">
    <cellStyle name="Prozent" xfId="1" builtinId="5"/>
    <cellStyle name="Standard" xfId="0" builtinId="0"/>
    <cellStyle name="Standard 2" xfId="3" xr:uid="{AAA84A5D-1037-40BD-A8D5-C4EDD783C5EE}"/>
    <cellStyle name="Standard_KV_EKG_1_Spalte" xfId="2" xr:uid="{98D60006-00A8-46F0-BBB9-4061D54A02DD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BD1F0"/>
      <color rgb="FFFF99CC"/>
      <color rgb="FFFF3399"/>
      <color rgb="FFB9DA68"/>
      <color rgb="FF6DD9FF"/>
      <color rgb="FFFFF9E7"/>
      <color rgb="FF0BC9E3"/>
      <color rgb="FF660066"/>
      <color rgb="FF02A24E"/>
      <color rgb="FF33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1149605</xdr:colOff>
      <xdr:row>6</xdr:row>
      <xdr:rowOff>10188</xdr:rowOff>
    </xdr:to>
    <xdr:pic>
      <xdr:nvPicPr>
        <xdr:cNvPr id="5" name="Grafik 4" descr="Repubblica e Cantone Ticino Vector Logo - Download Free SVG Icon |  Worldvectorlogo">
          <a:extLst>
            <a:ext uri="{FF2B5EF4-FFF2-40B4-BE49-F238E27FC236}">
              <a16:creationId xmlns:a16="http://schemas.microsoft.com/office/drawing/2014/main" id="{56BB1BB0-D9CF-4CAF-B229-B3603D20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7700" cy="1151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oraryInternetFiles\Content.Outlook\GGWX8ZSZ\Kalk_S_4%200_110321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800-3999\3808\21%20%20%20Wettbewerb\ung&#252;ltig\3808%20Tool%20Stadion%20Z&#252;rich%2020111024-AH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e"/>
      <sheetName val="Elementflaechen"/>
      <sheetName val="Geschossflaechen"/>
      <sheetName val="Kennwerte"/>
      <sheetName val="Erfahrungskennwerte"/>
      <sheetName val="Flaechenschema"/>
      <sheetName val="Voreinstellungen"/>
      <sheetName val="VoreinstellungenAHB"/>
      <sheetName val="380_1"/>
      <sheetName val="V_Elementflaechen"/>
      <sheetName val="V_Geschossfläche"/>
      <sheetName val="V_Kennwerte"/>
      <sheetName val="AHB_Elementflaechen"/>
      <sheetName val="AHB_Kennwerte"/>
      <sheetName val="Schnittstelle Kosten"/>
      <sheetName val="Schnittstelle OekolNachh"/>
      <sheetName val="Kennzahlen"/>
    </sheetNames>
    <sheetDataSet>
      <sheetData sheetId="0" refreshError="1"/>
      <sheetData sheetId="1">
        <row r="11">
          <cell r="Z11">
            <v>0</v>
          </cell>
        </row>
        <row r="12">
          <cell r="Z12">
            <v>0</v>
          </cell>
        </row>
        <row r="15">
          <cell r="Z15">
            <v>0</v>
          </cell>
        </row>
        <row r="17">
          <cell r="Z17">
            <v>0</v>
          </cell>
        </row>
        <row r="18">
          <cell r="Z18">
            <v>0</v>
          </cell>
        </row>
        <row r="20">
          <cell r="Z20">
            <v>0</v>
          </cell>
        </row>
        <row r="21">
          <cell r="Z21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31">
          <cell r="Z31">
            <v>0</v>
          </cell>
        </row>
        <row r="38">
          <cell r="Y38">
            <v>0</v>
          </cell>
          <cell r="Z38">
            <v>0</v>
          </cell>
        </row>
      </sheetData>
      <sheetData sheetId="2" refreshError="1"/>
      <sheetData sheetId="3">
        <row r="48">
          <cell r="Y48">
            <v>30</v>
          </cell>
        </row>
        <row r="50">
          <cell r="Y50">
            <v>55</v>
          </cell>
        </row>
        <row r="55">
          <cell r="AC55" t="e">
            <v>#DIV/0!</v>
          </cell>
        </row>
        <row r="58">
          <cell r="U58">
            <v>0</v>
          </cell>
        </row>
        <row r="60">
          <cell r="Y60">
            <v>0.1</v>
          </cell>
        </row>
      </sheetData>
      <sheetData sheetId="4" refreshError="1"/>
      <sheetData sheetId="5" refreshError="1"/>
      <sheetData sheetId="6">
        <row r="26">
          <cell r="F26">
            <v>90000</v>
          </cell>
        </row>
        <row r="27">
          <cell r="F27">
            <v>3000000</v>
          </cell>
        </row>
        <row r="29">
          <cell r="E29">
            <v>0.22</v>
          </cell>
        </row>
        <row r="30">
          <cell r="E30">
            <v>7.5999999999999998E-2</v>
          </cell>
        </row>
        <row r="33">
          <cell r="F33">
            <v>540</v>
          </cell>
        </row>
        <row r="34">
          <cell r="F34">
            <v>300</v>
          </cell>
        </row>
        <row r="35">
          <cell r="F35">
            <v>160</v>
          </cell>
        </row>
        <row r="36">
          <cell r="F36">
            <v>800</v>
          </cell>
        </row>
        <row r="37">
          <cell r="F37">
            <v>550</v>
          </cell>
        </row>
        <row r="39">
          <cell r="F39">
            <v>120</v>
          </cell>
        </row>
        <row r="40">
          <cell r="F40">
            <v>180</v>
          </cell>
        </row>
        <row r="56">
          <cell r="C56">
            <v>110</v>
          </cell>
        </row>
      </sheetData>
      <sheetData sheetId="7">
        <row r="4">
          <cell r="K4">
            <v>60</v>
          </cell>
        </row>
        <row r="7">
          <cell r="H7">
            <v>2.5</v>
          </cell>
        </row>
        <row r="8">
          <cell r="H8">
            <v>20</v>
          </cell>
        </row>
        <row r="9">
          <cell r="H9">
            <v>16.666666666666668</v>
          </cell>
        </row>
        <row r="10">
          <cell r="H10">
            <v>23.333333333333332</v>
          </cell>
        </row>
        <row r="12">
          <cell r="H12">
            <v>50</v>
          </cell>
        </row>
        <row r="13">
          <cell r="H13">
            <v>25</v>
          </cell>
        </row>
        <row r="14">
          <cell r="H14">
            <v>35</v>
          </cell>
        </row>
        <row r="15">
          <cell r="H15">
            <v>40</v>
          </cell>
        </row>
        <row r="16">
          <cell r="H16">
            <v>40</v>
          </cell>
        </row>
        <row r="17">
          <cell r="H17">
            <v>25</v>
          </cell>
        </row>
        <row r="18">
          <cell r="H18">
            <v>25</v>
          </cell>
        </row>
        <row r="19">
          <cell r="H19">
            <v>20</v>
          </cell>
        </row>
        <row r="20">
          <cell r="H20">
            <v>15</v>
          </cell>
        </row>
        <row r="21">
          <cell r="H21">
            <v>50</v>
          </cell>
        </row>
        <row r="25">
          <cell r="H25">
            <v>13</v>
          </cell>
        </row>
        <row r="26">
          <cell r="H26">
            <v>13.333333333333334</v>
          </cell>
        </row>
        <row r="27">
          <cell r="H27">
            <v>30</v>
          </cell>
        </row>
        <row r="28">
          <cell r="H28">
            <v>28</v>
          </cell>
        </row>
        <row r="33">
          <cell r="E33" t="str">
            <v>Minergie-P</v>
          </cell>
        </row>
        <row r="34">
          <cell r="E34">
            <v>0.6</v>
          </cell>
          <cell r="N34">
            <v>0.8</v>
          </cell>
        </row>
        <row r="35">
          <cell r="E35">
            <v>25</v>
          </cell>
          <cell r="N35">
            <v>1</v>
          </cell>
        </row>
        <row r="36">
          <cell r="E36">
            <v>4</v>
          </cell>
          <cell r="N36">
            <v>0.7</v>
          </cell>
        </row>
        <row r="37">
          <cell r="N37">
            <v>0.7</v>
          </cell>
        </row>
        <row r="39">
          <cell r="E39">
            <v>0.2</v>
          </cell>
        </row>
        <row r="40">
          <cell r="E40">
            <v>0.15</v>
          </cell>
          <cell r="N40">
            <v>0.33</v>
          </cell>
        </row>
        <row r="41">
          <cell r="E41">
            <v>0.8</v>
          </cell>
          <cell r="N41">
            <v>0.9</v>
          </cell>
        </row>
        <row r="42">
          <cell r="E42">
            <v>0.15</v>
          </cell>
        </row>
        <row r="43">
          <cell r="E43">
            <v>0.09</v>
          </cell>
        </row>
        <row r="44">
          <cell r="N44">
            <v>0</v>
          </cell>
        </row>
        <row r="45">
          <cell r="E45">
            <v>0.5</v>
          </cell>
          <cell r="N45">
            <v>40</v>
          </cell>
        </row>
        <row r="46">
          <cell r="E46">
            <v>0.15</v>
          </cell>
          <cell r="N46">
            <v>432</v>
          </cell>
        </row>
        <row r="47">
          <cell r="N47">
            <v>0.5</v>
          </cell>
        </row>
        <row r="50">
          <cell r="D50">
            <v>0.15</v>
          </cell>
          <cell r="E50">
            <v>0.1</v>
          </cell>
        </row>
        <row r="51">
          <cell r="D51">
            <v>0.2</v>
          </cell>
          <cell r="E51">
            <v>0.12</v>
          </cell>
        </row>
        <row r="52">
          <cell r="D52">
            <v>0.25</v>
          </cell>
          <cell r="E52">
            <v>0.15</v>
          </cell>
        </row>
      </sheetData>
      <sheetData sheetId="8">
        <row r="9">
          <cell r="J9">
            <v>0</v>
          </cell>
          <cell r="U9">
            <v>0</v>
          </cell>
        </row>
        <row r="10">
          <cell r="D10">
            <v>10</v>
          </cell>
        </row>
        <row r="11">
          <cell r="D11">
            <v>70</v>
          </cell>
          <cell r="J11">
            <v>0</v>
          </cell>
          <cell r="U11">
            <v>0</v>
          </cell>
        </row>
        <row r="12">
          <cell r="D12">
            <v>4</v>
          </cell>
        </row>
        <row r="13">
          <cell r="D13">
            <v>40</v>
          </cell>
        </row>
        <row r="14">
          <cell r="D14">
            <v>0.9</v>
          </cell>
          <cell r="J14">
            <v>0</v>
          </cell>
          <cell r="U14">
            <v>0</v>
          </cell>
        </row>
        <row r="15">
          <cell r="D15">
            <v>0.7</v>
          </cell>
        </row>
        <row r="16">
          <cell r="D16">
            <v>0.8</v>
          </cell>
        </row>
        <row r="17">
          <cell r="D17">
            <v>70</v>
          </cell>
        </row>
        <row r="18">
          <cell r="D18">
            <v>25</v>
          </cell>
        </row>
        <row r="20">
          <cell r="D20">
            <v>20</v>
          </cell>
        </row>
        <row r="21">
          <cell r="D21">
            <v>5</v>
          </cell>
          <cell r="J21">
            <v>0</v>
          </cell>
          <cell r="U21">
            <v>0</v>
          </cell>
        </row>
        <row r="23">
          <cell r="J23">
            <v>9</v>
          </cell>
          <cell r="U23">
            <v>9</v>
          </cell>
        </row>
        <row r="60">
          <cell r="P60">
            <v>0</v>
          </cell>
          <cell r="AG60">
            <v>0</v>
          </cell>
        </row>
        <row r="61">
          <cell r="P61">
            <v>0</v>
          </cell>
          <cell r="AG61">
            <v>0</v>
          </cell>
        </row>
      </sheetData>
      <sheetData sheetId="9">
        <row r="15">
          <cell r="Z15">
            <v>0</v>
          </cell>
        </row>
        <row r="17">
          <cell r="Z17">
            <v>0</v>
          </cell>
        </row>
        <row r="18">
          <cell r="Z18">
            <v>0</v>
          </cell>
        </row>
        <row r="20">
          <cell r="Z20">
            <v>0</v>
          </cell>
        </row>
        <row r="21">
          <cell r="Z21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31">
          <cell r="Z31">
            <v>0</v>
          </cell>
        </row>
      </sheetData>
      <sheetData sheetId="10" refreshError="1"/>
      <sheetData sheetId="11">
        <row r="56">
          <cell r="AC56" t="e">
            <v>#DIV/0!</v>
          </cell>
        </row>
        <row r="59">
          <cell r="U59">
            <v>0</v>
          </cell>
        </row>
        <row r="61">
          <cell r="Y61">
            <v>0.1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Flächen-Volumen"/>
      <sheetName val="Elementflächen"/>
      <sheetName val="Wirtschaftlichkeit"/>
      <sheetName val="Kalkulation PV"/>
      <sheetName val="Schema Flächenberechnung"/>
      <sheetName val="Perimeterflächen"/>
      <sheetName val="Werte"/>
      <sheetName val="Ertrag SI 2D"/>
      <sheetName val="Ertrag CIS 2D"/>
      <sheetName val="KEV-Tarife"/>
      <sheetName val="Degradation"/>
      <sheetName val="Annuität"/>
    </sheetNames>
    <sheetDataSet>
      <sheetData sheetId="0" refreshError="1"/>
      <sheetData sheetId="1">
        <row r="8">
          <cell r="M8">
            <v>48234.5</v>
          </cell>
        </row>
      </sheetData>
      <sheetData sheetId="2">
        <row r="12">
          <cell r="E12">
            <v>0</v>
          </cell>
        </row>
      </sheetData>
      <sheetData sheetId="3"/>
      <sheetData sheetId="4">
        <row r="18">
          <cell r="J18">
            <v>0</v>
          </cell>
        </row>
      </sheetData>
      <sheetData sheetId="5" refreshError="1"/>
      <sheetData sheetId="6" refreshError="1"/>
      <sheetData sheetId="7">
        <row r="1">
          <cell r="B1" t="str">
            <v>Silizium kristallin 16%</v>
          </cell>
          <cell r="C1" t="str">
            <v>Dünnschicht (CIS) 10%</v>
          </cell>
        </row>
        <row r="2">
          <cell r="B2">
            <v>0.14000000000000001</v>
          </cell>
          <cell r="C2">
            <v>0.12</v>
          </cell>
        </row>
        <row r="3">
          <cell r="B3">
            <v>450</v>
          </cell>
          <cell r="C3">
            <v>300</v>
          </cell>
        </row>
        <row r="4">
          <cell r="B4">
            <v>500</v>
          </cell>
          <cell r="C4">
            <v>330</v>
          </cell>
        </row>
        <row r="5">
          <cell r="B5">
            <v>675</v>
          </cell>
          <cell r="C5">
            <v>500</v>
          </cell>
        </row>
      </sheetData>
      <sheetData sheetId="8" refreshError="1"/>
      <sheetData sheetId="9" refreshError="1"/>
      <sheetData sheetId="10">
        <row r="1"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F95A-60E8-42DC-81F0-FB049177C5B8}">
  <sheetPr>
    <tabColor indexed="13"/>
  </sheetPr>
  <dimension ref="A1:Q66"/>
  <sheetViews>
    <sheetView tabSelected="1" view="pageBreakPreview" zoomScaleNormal="100" zoomScaleSheetLayoutView="100" workbookViewId="0">
      <selection activeCell="B13" sqref="B13"/>
    </sheetView>
  </sheetViews>
  <sheetFormatPr baseColWidth="10" defaultColWidth="12" defaultRowHeight="11.4" x14ac:dyDescent="0.2"/>
  <cols>
    <col min="1" max="1" width="33.625" style="27" customWidth="1"/>
    <col min="2" max="2" width="93.625" style="27" customWidth="1"/>
    <col min="3" max="15" width="12.5" style="27" customWidth="1"/>
    <col min="16" max="16384" width="12" style="27"/>
  </cols>
  <sheetData>
    <row r="1" spans="1:15" s="44" customFormat="1" ht="15" customHeight="1" x14ac:dyDescent="0.2"/>
    <row r="2" spans="1:15" s="44" customFormat="1" ht="15" customHeight="1" x14ac:dyDescent="0.2"/>
    <row r="3" spans="1:15" s="44" customFormat="1" ht="15" customHeight="1" x14ac:dyDescent="0.2"/>
    <row r="4" spans="1:15" s="44" customFormat="1" ht="15" customHeight="1" x14ac:dyDescent="0.2"/>
    <row r="5" spans="1:15" s="44" customFormat="1" ht="15" customHeight="1" x14ac:dyDescent="0.2"/>
    <row r="6" spans="1:15" s="44" customFormat="1" ht="15" customHeight="1" x14ac:dyDescent="0.2"/>
    <row r="7" spans="1:15" s="44" customFormat="1" ht="15" customHeight="1" x14ac:dyDescent="0.2"/>
    <row r="8" spans="1:15" s="44" customFormat="1" ht="15" customHeight="1" x14ac:dyDescent="0.3">
      <c r="A8" s="45" t="s">
        <v>51</v>
      </c>
    </row>
    <row r="9" spans="1:15" ht="15" customHeight="1" x14ac:dyDescent="0.2"/>
    <row r="10" spans="1:15" s="29" customFormat="1" ht="15" customHeight="1" x14ac:dyDescent="0.25">
      <c r="A10" s="46" t="s">
        <v>39</v>
      </c>
      <c r="B10" s="43"/>
    </row>
    <row r="11" spans="1:15" s="29" customFormat="1" ht="15" customHeight="1" x14ac:dyDescent="0.25">
      <c r="A11" s="189" t="s">
        <v>259</v>
      </c>
      <c r="B11" s="42"/>
    </row>
    <row r="12" spans="1:15" s="29" customFormat="1" ht="15" customHeight="1" x14ac:dyDescent="0.25">
      <c r="A12" s="190"/>
      <c r="B12" s="42"/>
    </row>
    <row r="13" spans="1:15" s="29" customFormat="1" ht="15" customHeight="1" x14ac:dyDescent="0.25">
      <c r="A13" s="42" t="s">
        <v>70</v>
      </c>
      <c r="B13" s="47" t="s">
        <v>71</v>
      </c>
    </row>
    <row r="14" spans="1:15" s="29" customFormat="1" ht="15" customHeight="1" x14ac:dyDescent="0.25">
      <c r="A14" s="41"/>
      <c r="B14" s="40"/>
    </row>
    <row r="15" spans="1:15" s="29" customFormat="1" ht="15" customHeight="1" x14ac:dyDescent="0.25"/>
    <row r="16" spans="1:15" s="37" customFormat="1" ht="52.8" x14ac:dyDescent="0.2">
      <c r="A16" s="39" t="s">
        <v>52</v>
      </c>
      <c r="B16" s="34" t="s">
        <v>122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7" s="28" customFormat="1" ht="15" customHeight="1" x14ac:dyDescent="0.25">
      <c r="A17" s="30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7" s="33" customFormat="1" ht="26.4" x14ac:dyDescent="0.25">
      <c r="A18" s="35" t="s">
        <v>53</v>
      </c>
      <c r="B18" s="34" t="s">
        <v>132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Q18" s="36"/>
    </row>
    <row r="19" spans="1:17" s="28" customFormat="1" ht="15" customHeight="1" x14ac:dyDescent="0.25">
      <c r="A19" s="30"/>
      <c r="B19" s="19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7" s="33" customFormat="1" ht="26.4" x14ac:dyDescent="0.2">
      <c r="A20" s="35" t="s">
        <v>262</v>
      </c>
      <c r="B20" s="34" t="s">
        <v>54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7" s="33" customFormat="1" ht="15" customHeight="1" x14ac:dyDescent="0.2">
      <c r="A21" s="35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7" s="29" customFormat="1" ht="15" customHeight="1" x14ac:dyDescent="0.25">
      <c r="A22" s="32" t="s">
        <v>55</v>
      </c>
      <c r="B22" s="31" t="s">
        <v>133</v>
      </c>
    </row>
    <row r="23" spans="1:17" s="33" customFormat="1" ht="15" customHeight="1" x14ac:dyDescent="0.2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7" s="29" customFormat="1" ht="53.25" customHeight="1" x14ac:dyDescent="0.25">
      <c r="A24" s="32" t="s">
        <v>57</v>
      </c>
      <c r="B24" s="31" t="s">
        <v>118</v>
      </c>
    </row>
    <row r="25" spans="1:17" s="29" customFormat="1" ht="13.2" x14ac:dyDescent="0.25">
      <c r="A25" s="32"/>
      <c r="B25" s="31"/>
    </row>
    <row r="26" spans="1:17" s="28" customFormat="1" ht="15" customHeight="1" x14ac:dyDescent="0.25">
      <c r="A26" s="30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7" s="29" customFormat="1" ht="15" customHeight="1" x14ac:dyDescent="0.25">
      <c r="A27" s="30" t="s">
        <v>130</v>
      </c>
      <c r="B27" s="48">
        <v>44420</v>
      </c>
    </row>
    <row r="28" spans="1:17" s="28" customFormat="1" ht="15" customHeight="1" x14ac:dyDescent="0.25">
      <c r="A28" s="30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7" s="28" customFormat="1" ht="15" customHeight="1" x14ac:dyDescent="0.25">
      <c r="A29" s="30" t="s">
        <v>56</v>
      </c>
      <c r="B29" s="27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7" s="28" customFormat="1" ht="15" customHeight="1" x14ac:dyDescent="0.25">
      <c r="A30" s="30"/>
      <c r="B30" s="274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7" s="28" customFormat="1" ht="15" customHeight="1" x14ac:dyDescent="0.25">
      <c r="A31" s="30"/>
      <c r="B31" s="27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7" s="28" customFormat="1" ht="15" customHeight="1" x14ac:dyDescent="0.25">
      <c r="B32" s="27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3.2" x14ac:dyDescent="0.25">
      <c r="A33" s="30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3.2" x14ac:dyDescent="0.25">
      <c r="A34" s="30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3.2" x14ac:dyDescent="0.25">
      <c r="A35" s="30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3.2" x14ac:dyDescent="0.25">
      <c r="A36" s="30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3.2" x14ac:dyDescent="0.25"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.75" customHeight="1" x14ac:dyDescent="0.25">
      <c r="A38" s="30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3.2" x14ac:dyDescent="0.25">
      <c r="A39" s="30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3.2" x14ac:dyDescent="0.25">
      <c r="A40" s="30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3.2" x14ac:dyDescent="0.25">
      <c r="A41" s="30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3.2" x14ac:dyDescent="0.25">
      <c r="A42" s="30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3.2" x14ac:dyDescent="0.25">
      <c r="A43" s="30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3.2" x14ac:dyDescent="0.25">
      <c r="A44" s="30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3.2" x14ac:dyDescent="0.25">
      <c r="A45" s="30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12.75" customHeight="1" x14ac:dyDescent="0.25">
      <c r="A46" s="30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3.2" x14ac:dyDescent="0.25">
      <c r="A47" s="30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3.2" x14ac:dyDescent="0.25">
      <c r="A48" s="30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3.2" x14ac:dyDescent="0.25">
      <c r="A49" s="30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3.2" x14ac:dyDescent="0.25">
      <c r="A50" s="30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3.2" x14ac:dyDescent="0.25">
      <c r="A51" s="30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3.2" x14ac:dyDescent="0.25">
      <c r="A52" s="30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3.2" x14ac:dyDescent="0.25">
      <c r="A53" s="30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3.2" x14ac:dyDescent="0.25">
      <c r="A54" s="30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3.2" x14ac:dyDescent="0.25">
      <c r="A55" s="30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3.2" x14ac:dyDescent="0.25">
      <c r="A56" s="30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3.2" x14ac:dyDescent="0.25">
      <c r="A57" s="30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3.2" x14ac:dyDescent="0.25">
      <c r="A58" s="30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3.2" x14ac:dyDescent="0.25">
      <c r="A59" s="30"/>
      <c r="B59" s="3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3.2" x14ac:dyDescent="0.25">
      <c r="A60" s="30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3.2" x14ac:dyDescent="0.25">
      <c r="A61" s="30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3.2" x14ac:dyDescent="0.25">
      <c r="A62" s="30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</sheetData>
  <sheetProtection algorithmName="SHA-512" hashValue="q1DvN5RciRBZgsZWkCgvPrGhZZYctjVhDkzmpDnvLCBwYZ9YkRllcu6rGBTkJBUKIG3YVqp1ScKE0CQdFQ6D9A==" saltValue="3lU2Y6UAULzXDMCQ1szJOg==" spinCount="100000" sheet="1" selectLockedCells="1"/>
  <mergeCells count="1">
    <mergeCell ref="B29:B32"/>
  </mergeCells>
  <pageMargins left="0.39370078740157483" right="0.39370078740157483" top="0.59055118110236227" bottom="0.59055118110236227" header="0.51181102362204722" footer="0.39370078740157483"/>
  <pageSetup paperSize="9" fitToHeight="0" orientation="portrait" r:id="rId1"/>
  <headerFooter>
    <oddFooter>&amp;L&amp;"Arial,Standard"&amp;8&amp;A&amp;R&amp;"Arial,Standard"&amp;8Pagina &amp;P /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877C-6A77-4429-B618-6A27E3F45EC6}">
  <dimension ref="A1:J47"/>
  <sheetViews>
    <sheetView view="pageBreakPreview" zoomScaleNormal="145" zoomScaleSheetLayoutView="100" workbookViewId="0">
      <selection activeCell="E9" sqref="E9"/>
    </sheetView>
  </sheetViews>
  <sheetFormatPr baseColWidth="10" defaultColWidth="12" defaultRowHeight="9.6" x14ac:dyDescent="0.2"/>
  <cols>
    <col min="1" max="1" width="7.625" style="1" customWidth="1"/>
    <col min="2" max="2" width="42.625" style="1" customWidth="1"/>
    <col min="3" max="3" width="35" style="1" customWidth="1"/>
    <col min="4" max="4" width="4.375" style="3" customWidth="1"/>
    <col min="5" max="5" width="15.625" style="1" customWidth="1"/>
    <col min="6" max="6" width="21.375" style="1" customWidth="1"/>
    <col min="7" max="7" width="1.5" style="2" customWidth="1"/>
    <col min="8" max="10" width="12" style="2"/>
    <col min="11" max="16384" width="12" style="1"/>
  </cols>
  <sheetData>
    <row r="1" spans="1:10" s="4" customFormat="1" ht="12" customHeight="1" thickBot="1" x14ac:dyDescent="0.25">
      <c r="A1" s="4" t="str">
        <f>Titolo!A10</f>
        <v>Repubblica e Cantone Ticino - Dipartimento delle finanze e dell'economia - Divisione delle risorse - Sezione della logistica</v>
      </c>
      <c r="D1" s="5"/>
      <c r="E1" s="213"/>
      <c r="F1" s="6"/>
      <c r="G1" s="7"/>
      <c r="H1" s="8"/>
      <c r="I1" s="8"/>
      <c r="J1" s="8"/>
    </row>
    <row r="2" spans="1:10" s="4" customFormat="1" ht="12" customHeight="1" thickBot="1" x14ac:dyDescent="0.25">
      <c r="A2" s="56" t="str">
        <f>Titolo!A11</f>
        <v>Nuova Mensa e Piazza Comparto OSC Mendrisio</v>
      </c>
      <c r="B2" s="54"/>
      <c r="C2" s="54"/>
      <c r="D2" s="57"/>
      <c r="E2" s="105"/>
      <c r="F2" s="105"/>
      <c r="G2" s="7"/>
      <c r="H2" s="8"/>
      <c r="I2" s="8"/>
      <c r="J2" s="8"/>
    </row>
    <row r="3" spans="1:10" s="4" customFormat="1" ht="12" customHeight="1" thickBot="1" x14ac:dyDescent="0.25">
      <c r="A3" s="54"/>
      <c r="B3" s="54"/>
      <c r="C3" s="54"/>
      <c r="D3" s="55"/>
      <c r="E3" s="275" t="str">
        <f>Titolo!B13</f>
        <v>Motto del progetto</v>
      </c>
      <c r="F3" s="275"/>
      <c r="G3" s="8"/>
      <c r="H3" s="8"/>
      <c r="I3" s="8"/>
      <c r="J3" s="8"/>
    </row>
    <row r="4" spans="1:10" s="4" customFormat="1" ht="21" customHeight="1" thickBot="1" x14ac:dyDescent="0.4">
      <c r="A4" s="106" t="s">
        <v>50</v>
      </c>
      <c r="B4" s="54"/>
      <c r="C4" s="54"/>
      <c r="D4" s="55"/>
      <c r="E4" s="54"/>
      <c r="F4" s="55" t="s">
        <v>157</v>
      </c>
      <c r="G4" s="8"/>
      <c r="H4" s="11"/>
      <c r="I4" s="8"/>
      <c r="J4" s="8"/>
    </row>
    <row r="5" spans="1:10" s="4" customFormat="1" ht="12" customHeight="1" thickBot="1" x14ac:dyDescent="0.25">
      <c r="A5" s="236"/>
      <c r="B5" s="236"/>
      <c r="C5" s="236"/>
      <c r="D5" s="127"/>
      <c r="E5" s="111"/>
      <c r="F5" s="111"/>
      <c r="G5" s="8"/>
      <c r="H5" s="8"/>
      <c r="I5" s="8"/>
      <c r="J5" s="8"/>
    </row>
    <row r="6" spans="1:10" s="12" customFormat="1" ht="12" customHeight="1" thickTop="1" thickBot="1" x14ac:dyDescent="0.25">
      <c r="A6" s="235" t="s">
        <v>34</v>
      </c>
      <c r="B6" s="238" t="s">
        <v>26</v>
      </c>
      <c r="C6" s="237" t="s">
        <v>158</v>
      </c>
      <c r="D6" s="144"/>
      <c r="E6" s="145"/>
      <c r="F6" s="128"/>
      <c r="G6" s="18"/>
      <c r="H6" s="15"/>
      <c r="I6" s="15"/>
      <c r="J6" s="15"/>
    </row>
    <row r="7" spans="1:10" s="12" customFormat="1" ht="6.9" customHeight="1" thickTop="1" thickBot="1" x14ac:dyDescent="0.25">
      <c r="A7" s="124"/>
      <c r="B7" s="15"/>
      <c r="C7" s="119"/>
      <c r="D7" s="149"/>
      <c r="E7" s="208"/>
      <c r="F7" s="108"/>
      <c r="G7" s="18"/>
      <c r="H7" s="15"/>
      <c r="I7" s="15"/>
      <c r="J7" s="15"/>
    </row>
    <row r="8" spans="1:10" s="12" customFormat="1" ht="12" customHeight="1" thickTop="1" thickBot="1" x14ac:dyDescent="0.25">
      <c r="A8" s="125" t="s">
        <v>91</v>
      </c>
      <c r="B8" s="130" t="s">
        <v>88</v>
      </c>
      <c r="C8" s="116"/>
      <c r="D8" s="151"/>
      <c r="E8" s="26"/>
      <c r="F8" s="129"/>
      <c r="G8" s="18"/>
      <c r="H8" s="15"/>
      <c r="I8" s="15"/>
      <c r="J8" s="15"/>
    </row>
    <row r="9" spans="1:10" s="12" customFormat="1" ht="12" customHeight="1" thickTop="1" thickBot="1" x14ac:dyDescent="0.25">
      <c r="A9" s="135" t="s">
        <v>137</v>
      </c>
      <c r="B9" s="12" t="s">
        <v>14</v>
      </c>
      <c r="C9" s="152"/>
      <c r="D9" s="147" t="s">
        <v>85</v>
      </c>
      <c r="E9" s="166"/>
      <c r="F9" s="107"/>
      <c r="G9" s="14"/>
      <c r="H9" s="15"/>
      <c r="I9" s="15"/>
      <c r="J9" s="15"/>
    </row>
    <row r="10" spans="1:10" s="12" customFormat="1" ht="12" customHeight="1" thickBot="1" x14ac:dyDescent="0.25">
      <c r="A10" s="125"/>
      <c r="B10" s="12" t="s">
        <v>79</v>
      </c>
      <c r="C10" s="119"/>
      <c r="D10" s="68" t="s">
        <v>85</v>
      </c>
      <c r="E10" s="183"/>
      <c r="F10" s="107"/>
      <c r="G10" s="14"/>
      <c r="H10" s="15"/>
      <c r="I10" s="15"/>
      <c r="J10" s="15"/>
    </row>
    <row r="11" spans="1:10" s="12" customFormat="1" ht="12" customHeight="1" thickTop="1" thickBot="1" x14ac:dyDescent="0.25">
      <c r="A11" s="137" t="s">
        <v>138</v>
      </c>
      <c r="B11" s="12" t="s">
        <v>29</v>
      </c>
      <c r="C11" s="119"/>
      <c r="D11" s="68" t="s">
        <v>38</v>
      </c>
      <c r="E11" s="184"/>
      <c r="F11" s="107"/>
      <c r="G11" s="14"/>
      <c r="H11" s="15"/>
      <c r="I11" s="15"/>
      <c r="J11" s="15"/>
    </row>
    <row r="12" spans="1:10" s="20" customFormat="1" ht="12" customHeight="1" thickTop="1" thickBot="1" x14ac:dyDescent="0.25">
      <c r="A12" s="138" t="s">
        <v>139</v>
      </c>
      <c r="B12" s="20" t="s">
        <v>80</v>
      </c>
      <c r="C12" s="153"/>
      <c r="D12" s="148" t="s">
        <v>85</v>
      </c>
      <c r="E12" s="184"/>
      <c r="F12" s="107"/>
      <c r="G12" s="14"/>
      <c r="H12" s="21"/>
      <c r="I12" s="21"/>
      <c r="J12" s="21"/>
    </row>
    <row r="13" spans="1:10" s="12" customFormat="1" ht="6.9" customHeight="1" thickBot="1" x14ac:dyDescent="0.25">
      <c r="A13" s="124"/>
      <c r="B13" s="15"/>
      <c r="C13" s="119"/>
      <c r="D13" s="149"/>
      <c r="E13" s="24"/>
      <c r="F13" s="108"/>
      <c r="G13" s="18"/>
      <c r="H13" s="15"/>
      <c r="I13" s="15"/>
      <c r="J13" s="15"/>
    </row>
    <row r="14" spans="1:10" s="12" customFormat="1" ht="12" customHeight="1" thickTop="1" thickBot="1" x14ac:dyDescent="0.25">
      <c r="A14" s="125" t="s">
        <v>93</v>
      </c>
      <c r="B14" s="116" t="s">
        <v>92</v>
      </c>
      <c r="C14" s="116"/>
      <c r="D14" s="151"/>
      <c r="E14" s="26"/>
      <c r="F14" s="129"/>
      <c r="G14" s="18"/>
      <c r="H14" s="15"/>
      <c r="I14" s="15"/>
      <c r="J14" s="15"/>
    </row>
    <row r="15" spans="1:10" s="20" customFormat="1" ht="12" customHeight="1" thickTop="1" thickBot="1" x14ac:dyDescent="0.25">
      <c r="A15" s="136" t="s">
        <v>140</v>
      </c>
      <c r="B15" s="153" t="s">
        <v>94</v>
      </c>
      <c r="C15" s="154"/>
      <c r="D15" s="150" t="s">
        <v>38</v>
      </c>
      <c r="E15" s="184"/>
      <c r="F15" s="107"/>
      <c r="G15" s="14"/>
      <c r="H15" s="21"/>
      <c r="I15" s="21"/>
      <c r="J15" s="21"/>
    </row>
    <row r="16" spans="1:10" s="12" customFormat="1" ht="6.9" customHeight="1" thickBot="1" x14ac:dyDescent="0.25">
      <c r="A16" s="124"/>
      <c r="B16" s="15"/>
      <c r="C16" s="119"/>
      <c r="D16" s="149"/>
      <c r="E16" s="24"/>
      <c r="F16" s="108"/>
      <c r="G16" s="18"/>
      <c r="H16" s="15"/>
      <c r="I16" s="15"/>
      <c r="J16" s="15"/>
    </row>
    <row r="17" spans="1:10" s="12" customFormat="1" ht="12" customHeight="1" thickTop="1" thickBot="1" x14ac:dyDescent="0.25">
      <c r="A17" s="125" t="s">
        <v>96</v>
      </c>
      <c r="B17" s="116" t="s">
        <v>95</v>
      </c>
      <c r="C17" s="116"/>
      <c r="D17" s="151"/>
      <c r="E17" s="26">
        <f>E18+E26</f>
        <v>0</v>
      </c>
      <c r="F17" s="129"/>
      <c r="G17" s="18"/>
      <c r="H17" s="15"/>
      <c r="I17" s="15"/>
      <c r="J17" s="15"/>
    </row>
    <row r="18" spans="1:10" s="12" customFormat="1" ht="12" customHeight="1" thickTop="1" thickBot="1" x14ac:dyDescent="0.25">
      <c r="A18" s="125"/>
      <c r="B18" s="118" t="s">
        <v>27</v>
      </c>
      <c r="C18" s="116"/>
      <c r="D18" s="151" t="s">
        <v>85</v>
      </c>
      <c r="E18" s="26">
        <f>E19+E21+E23+E26</f>
        <v>0</v>
      </c>
      <c r="F18" s="108"/>
      <c r="G18" s="18"/>
      <c r="H18" s="15"/>
      <c r="I18" s="15"/>
      <c r="J18" s="15"/>
    </row>
    <row r="19" spans="1:10" s="12" customFormat="1" ht="12" customHeight="1" thickBot="1" x14ac:dyDescent="0.25">
      <c r="A19" s="132" t="s">
        <v>141</v>
      </c>
      <c r="B19" s="12" t="s">
        <v>28</v>
      </c>
      <c r="C19" s="119"/>
      <c r="D19" s="68" t="s">
        <v>85</v>
      </c>
      <c r="E19" s="185"/>
      <c r="F19" s="107"/>
      <c r="G19" s="14"/>
      <c r="H19" s="17" t="s">
        <v>13</v>
      </c>
      <c r="I19" s="15"/>
      <c r="J19" s="15"/>
    </row>
    <row r="20" spans="1:10" s="12" customFormat="1" ht="12" customHeight="1" thickBot="1" x14ac:dyDescent="0.25">
      <c r="A20" s="124"/>
      <c r="B20" s="12" t="s">
        <v>98</v>
      </c>
      <c r="C20" s="119"/>
      <c r="D20" s="68" t="s">
        <v>85</v>
      </c>
      <c r="E20" s="183"/>
      <c r="F20" s="107"/>
      <c r="G20" s="14"/>
      <c r="H20" s="17"/>
      <c r="I20" s="15"/>
      <c r="J20" s="15"/>
    </row>
    <row r="21" spans="1:10" s="12" customFormat="1" ht="12" customHeight="1" thickTop="1" thickBot="1" x14ac:dyDescent="0.25">
      <c r="A21" s="133" t="s">
        <v>142</v>
      </c>
      <c r="B21" s="12" t="s">
        <v>37</v>
      </c>
      <c r="C21" s="186" t="s">
        <v>124</v>
      </c>
      <c r="D21" s="68" t="s">
        <v>85</v>
      </c>
      <c r="E21" s="184"/>
      <c r="F21" s="107"/>
      <c r="G21" s="14"/>
      <c r="H21" s="17" t="s">
        <v>48</v>
      </c>
      <c r="I21" s="15"/>
      <c r="J21" s="15"/>
    </row>
    <row r="22" spans="1:10" s="12" customFormat="1" ht="12" customHeight="1" thickTop="1" thickBot="1" x14ac:dyDescent="0.25">
      <c r="A22" s="133"/>
      <c r="B22" s="12" t="s">
        <v>98</v>
      </c>
      <c r="C22" s="119"/>
      <c r="D22" s="68"/>
      <c r="E22" s="184"/>
      <c r="F22" s="107"/>
      <c r="G22" s="14"/>
      <c r="H22" s="17"/>
      <c r="I22" s="15"/>
      <c r="J22" s="15"/>
    </row>
    <row r="23" spans="1:10" s="12" customFormat="1" ht="12" customHeight="1" thickTop="1" thickBot="1" x14ac:dyDescent="0.25">
      <c r="A23" s="133" t="s">
        <v>143</v>
      </c>
      <c r="B23" s="12" t="s">
        <v>145</v>
      </c>
      <c r="C23" s="119"/>
      <c r="D23" s="68" t="s">
        <v>85</v>
      </c>
      <c r="E23" s="184"/>
      <c r="F23" s="107"/>
      <c r="G23" s="14"/>
      <c r="H23" s="15"/>
      <c r="I23" s="15"/>
      <c r="J23" s="15"/>
    </row>
    <row r="24" spans="1:10" s="12" customFormat="1" ht="12" customHeight="1" thickTop="1" thickBot="1" x14ac:dyDescent="0.25">
      <c r="A24" s="160" t="s">
        <v>146</v>
      </c>
      <c r="B24" s="12" t="s">
        <v>144</v>
      </c>
      <c r="C24" s="119"/>
      <c r="D24" s="68" t="s">
        <v>123</v>
      </c>
      <c r="E24" s="182"/>
      <c r="F24" s="112"/>
      <c r="G24" s="14"/>
      <c r="H24" s="15"/>
      <c r="I24" s="15"/>
      <c r="J24" s="15"/>
    </row>
    <row r="25" spans="1:10" s="12" customFormat="1" ht="6.9" customHeight="1" thickBot="1" x14ac:dyDescent="0.25">
      <c r="A25" s="124"/>
      <c r="B25" s="15"/>
      <c r="C25" s="119"/>
      <c r="D25" s="149"/>
      <c r="E25" s="24"/>
      <c r="F25" s="108"/>
      <c r="G25" s="18"/>
      <c r="H25" s="15"/>
      <c r="I25" s="15"/>
      <c r="J25" s="15"/>
    </row>
    <row r="26" spans="1:10" s="12" customFormat="1" ht="12" customHeight="1" thickTop="1" thickBot="1" x14ac:dyDescent="0.25">
      <c r="A26" s="125"/>
      <c r="B26" s="130" t="s">
        <v>33</v>
      </c>
      <c r="C26" s="116"/>
      <c r="D26" s="151" t="s">
        <v>85</v>
      </c>
      <c r="E26" s="26">
        <f>SUM(E27:E28)</f>
        <v>0</v>
      </c>
      <c r="F26" s="108"/>
      <c r="G26" s="18"/>
      <c r="H26" s="15"/>
      <c r="I26" s="15"/>
      <c r="J26" s="15"/>
    </row>
    <row r="27" spans="1:10" s="12" customFormat="1" ht="12" customHeight="1" thickBot="1" x14ac:dyDescent="0.25">
      <c r="A27" s="197" t="s">
        <v>147</v>
      </c>
      <c r="B27" s="12" t="s">
        <v>30</v>
      </c>
      <c r="C27" s="119"/>
      <c r="D27" s="68" t="s">
        <v>85</v>
      </c>
      <c r="E27" s="185"/>
      <c r="F27" s="107"/>
      <c r="G27" s="14"/>
      <c r="H27" s="15"/>
      <c r="I27" s="15"/>
      <c r="J27" s="15"/>
    </row>
    <row r="28" spans="1:10" s="12" customFormat="1" ht="12" customHeight="1" thickTop="1" thickBot="1" x14ac:dyDescent="0.25">
      <c r="A28" s="197" t="s">
        <v>148</v>
      </c>
      <c r="B28" s="12" t="s">
        <v>31</v>
      </c>
      <c r="C28" s="119"/>
      <c r="D28" s="212" t="s">
        <v>85</v>
      </c>
      <c r="E28" s="184"/>
      <c r="F28" s="107"/>
      <c r="G28" s="14"/>
      <c r="H28" s="15"/>
      <c r="I28" s="15"/>
      <c r="J28" s="15"/>
    </row>
    <row r="29" spans="1:10" s="12" customFormat="1" ht="12" customHeight="1" thickBot="1" x14ac:dyDescent="0.25">
      <c r="A29" s="197" t="s">
        <v>149</v>
      </c>
      <c r="B29" s="12" t="s">
        <v>97</v>
      </c>
      <c r="C29" s="186" t="s">
        <v>126</v>
      </c>
      <c r="D29" s="211"/>
      <c r="E29" s="159"/>
      <c r="F29" s="112"/>
      <c r="G29" s="14"/>
      <c r="H29" s="15"/>
      <c r="I29" s="15"/>
      <c r="J29" s="15"/>
    </row>
    <row r="30" spans="1:10" s="12" customFormat="1" ht="6.9" customHeight="1" thickBot="1" x14ac:dyDescent="0.25">
      <c r="A30" s="124"/>
      <c r="B30" s="15"/>
      <c r="C30" s="119"/>
      <c r="D30" s="149"/>
      <c r="E30" s="24"/>
      <c r="F30" s="108"/>
      <c r="G30" s="18"/>
      <c r="H30" s="15"/>
      <c r="I30" s="15"/>
      <c r="J30" s="15"/>
    </row>
    <row r="31" spans="1:10" s="12" customFormat="1" ht="12" customHeight="1" thickTop="1" thickBot="1" x14ac:dyDescent="0.25">
      <c r="A31" s="125" t="s">
        <v>100</v>
      </c>
      <c r="B31" s="130" t="s">
        <v>32</v>
      </c>
      <c r="C31" s="116"/>
      <c r="D31" s="151" t="s">
        <v>85</v>
      </c>
      <c r="E31" s="26">
        <f>SUM(E32:E36)</f>
        <v>0</v>
      </c>
      <c r="F31" s="108"/>
      <c r="G31" s="18"/>
      <c r="H31" s="15"/>
      <c r="I31" s="15"/>
      <c r="J31" s="15"/>
    </row>
    <row r="32" spans="1:10" s="12" customFormat="1" ht="12" customHeight="1" thickBot="1" x14ac:dyDescent="0.25">
      <c r="A32" s="134" t="s">
        <v>150</v>
      </c>
      <c r="B32" s="12" t="s">
        <v>35</v>
      </c>
      <c r="C32" s="119"/>
      <c r="D32" s="68" t="s">
        <v>85</v>
      </c>
      <c r="E32" s="185"/>
      <c r="F32" s="107"/>
      <c r="G32" s="14"/>
      <c r="H32" s="15"/>
      <c r="I32" s="15"/>
      <c r="J32" s="15"/>
    </row>
    <row r="33" spans="1:10" s="12" customFormat="1" ht="12" customHeight="1" thickBot="1" x14ac:dyDescent="0.25">
      <c r="A33" s="134" t="s">
        <v>151</v>
      </c>
      <c r="B33" s="12" t="s">
        <v>46</v>
      </c>
      <c r="C33" s="188" t="s">
        <v>125</v>
      </c>
      <c r="D33" s="68" t="s">
        <v>85</v>
      </c>
      <c r="E33" s="185"/>
      <c r="F33" s="107"/>
      <c r="G33" s="14"/>
      <c r="H33" s="19"/>
      <c r="I33" s="15"/>
      <c r="J33" s="15"/>
    </row>
    <row r="34" spans="1:10" s="12" customFormat="1" ht="12" customHeight="1" thickBot="1" x14ac:dyDescent="0.25">
      <c r="A34" s="134" t="s">
        <v>151</v>
      </c>
      <c r="B34" s="12" t="s">
        <v>152</v>
      </c>
      <c r="C34" s="119"/>
      <c r="D34" s="68" t="s">
        <v>85</v>
      </c>
      <c r="E34" s="185"/>
      <c r="F34" s="107"/>
      <c r="G34" s="14"/>
      <c r="H34" s="15"/>
      <c r="I34" s="15"/>
      <c r="J34" s="15"/>
    </row>
    <row r="35" spans="1:10" s="12" customFormat="1" ht="12" customHeight="1" thickTop="1" thickBot="1" x14ac:dyDescent="0.25">
      <c r="A35" s="134" t="s">
        <v>153</v>
      </c>
      <c r="B35" s="12" t="s">
        <v>47</v>
      </c>
      <c r="C35" s="187" t="s">
        <v>127</v>
      </c>
      <c r="D35" s="68" t="s">
        <v>85</v>
      </c>
      <c r="E35" s="182"/>
      <c r="F35" s="107"/>
      <c r="G35" s="14"/>
      <c r="H35" s="15"/>
      <c r="I35" s="15"/>
      <c r="J35" s="15"/>
    </row>
    <row r="36" spans="1:10" s="12" customFormat="1" ht="12" customHeight="1" thickTop="1" thickBot="1" x14ac:dyDescent="0.25">
      <c r="A36" s="198" t="s">
        <v>154</v>
      </c>
      <c r="B36" s="12" t="s">
        <v>36</v>
      </c>
      <c r="C36" s="119"/>
      <c r="D36" s="68" t="s">
        <v>85</v>
      </c>
      <c r="E36" s="184"/>
      <c r="F36" s="107"/>
      <c r="G36" s="14"/>
      <c r="H36" s="15"/>
      <c r="I36" s="15"/>
      <c r="J36" s="15"/>
    </row>
    <row r="37" spans="1:10" s="12" customFormat="1" ht="6.9" customHeight="1" thickBot="1" x14ac:dyDescent="0.25">
      <c r="A37" s="124"/>
      <c r="B37" s="15"/>
      <c r="C37" s="119"/>
      <c r="D37" s="149"/>
      <c r="E37" s="24"/>
      <c r="F37" s="108"/>
      <c r="G37" s="18"/>
      <c r="H37" s="15"/>
      <c r="I37" s="15"/>
      <c r="J37" s="15"/>
    </row>
    <row r="38" spans="1:10" s="12" customFormat="1" ht="12" customHeight="1" thickTop="1" thickBot="1" x14ac:dyDescent="0.25">
      <c r="A38" s="125" t="s">
        <v>106</v>
      </c>
      <c r="B38" s="130" t="s">
        <v>105</v>
      </c>
      <c r="C38" s="210" t="s">
        <v>253</v>
      </c>
      <c r="D38" s="151"/>
      <c r="E38" s="26">
        <f>E39+E40+E41</f>
        <v>0</v>
      </c>
      <c r="F38" s="108"/>
      <c r="G38" s="18"/>
      <c r="H38" s="15"/>
      <c r="I38" s="15"/>
      <c r="J38" s="15"/>
    </row>
    <row r="39" spans="1:10" s="12" customFormat="1" ht="12" customHeight="1" thickTop="1" thickBot="1" x14ac:dyDescent="0.25">
      <c r="A39" s="141" t="s">
        <v>155</v>
      </c>
      <c r="B39" s="12" t="s">
        <v>21</v>
      </c>
      <c r="C39" s="119"/>
      <c r="D39" s="68" t="s">
        <v>85</v>
      </c>
      <c r="E39" s="185"/>
      <c r="F39" s="107"/>
      <c r="G39" s="14"/>
      <c r="H39" s="15"/>
      <c r="I39" s="15"/>
      <c r="J39" s="15"/>
    </row>
    <row r="40" spans="1:10" s="12" customFormat="1" ht="12" customHeight="1" thickTop="1" thickBot="1" x14ac:dyDescent="0.25">
      <c r="A40" s="140" t="s">
        <v>156</v>
      </c>
      <c r="B40" s="12" t="s">
        <v>254</v>
      </c>
      <c r="C40" s="187" t="s">
        <v>125</v>
      </c>
      <c r="D40" s="68" t="s">
        <v>85</v>
      </c>
      <c r="E40" s="185"/>
      <c r="F40" s="107"/>
      <c r="G40" s="14"/>
      <c r="H40" s="15"/>
      <c r="I40" s="15"/>
      <c r="J40" s="15"/>
    </row>
    <row r="41" spans="1:10" s="12" customFormat="1" ht="12" customHeight="1" thickTop="1" thickBot="1" x14ac:dyDescent="0.25">
      <c r="A41" s="140" t="s">
        <v>156</v>
      </c>
      <c r="B41" s="12" t="s">
        <v>255</v>
      </c>
      <c r="C41" s="187" t="s">
        <v>263</v>
      </c>
      <c r="D41" s="68" t="s">
        <v>85</v>
      </c>
      <c r="E41" s="185"/>
      <c r="F41" s="107"/>
      <c r="G41" s="14"/>
      <c r="H41" s="15"/>
      <c r="I41" s="15"/>
      <c r="J41" s="15"/>
    </row>
    <row r="42" spans="1:10" s="4" customFormat="1" ht="12" customHeight="1" thickTop="1" thickBot="1" x14ac:dyDescent="0.25">
      <c r="A42" s="126"/>
      <c r="B42" s="15"/>
      <c r="C42" s="22"/>
      <c r="D42" s="23"/>
      <c r="E42" s="24"/>
      <c r="F42" s="108"/>
      <c r="G42" s="8"/>
      <c r="H42" s="8"/>
      <c r="I42" s="8"/>
      <c r="J42" s="8"/>
    </row>
    <row r="43" spans="1:10" s="4" customFormat="1" ht="12" customHeight="1" thickTop="1" thickBot="1" x14ac:dyDescent="0.25">
      <c r="A43" s="64" t="s">
        <v>25</v>
      </c>
      <c r="B43" s="83"/>
      <c r="C43" s="146"/>
      <c r="D43" s="131"/>
      <c r="E43" s="63"/>
      <c r="F43" s="112"/>
      <c r="G43" s="8"/>
      <c r="H43" s="8"/>
      <c r="I43" s="8"/>
      <c r="J43" s="8"/>
    </row>
    <row r="44" spans="1:10" s="4" customFormat="1" ht="12" customHeight="1" thickTop="1" thickBot="1" x14ac:dyDescent="0.25">
      <c r="A44" s="61" t="s">
        <v>23</v>
      </c>
      <c r="B44" s="61"/>
      <c r="C44" s="61"/>
      <c r="D44" s="65"/>
      <c r="E44" s="79">
        <f>IF('doc. 21b programma degli spazi'!K15&gt;0,((E9+E18+E31-E34)/'doc. 21b programma degli spazi'!K15),0)</f>
        <v>0</v>
      </c>
      <c r="F44" s="109"/>
      <c r="G44" s="8"/>
      <c r="H44" s="8"/>
      <c r="I44" s="8"/>
      <c r="J44" s="8"/>
    </row>
    <row r="45" spans="1:10" s="4" customFormat="1" ht="12" customHeight="1" thickTop="1" thickBot="1" x14ac:dyDescent="0.25">
      <c r="A45" s="61" t="s">
        <v>40</v>
      </c>
      <c r="B45" s="61"/>
      <c r="C45" s="61"/>
      <c r="D45" s="65" t="s">
        <v>1</v>
      </c>
      <c r="E45" s="113">
        <f>IF(E18&gt;0,E26/(E18-E19-E23),0)</f>
        <v>0</v>
      </c>
      <c r="F45" s="110"/>
      <c r="G45" s="8"/>
      <c r="H45" s="8"/>
      <c r="I45" s="8"/>
      <c r="J45" s="8"/>
    </row>
    <row r="46" spans="1:10" s="4" customFormat="1" ht="12" customHeight="1" thickTop="1" x14ac:dyDescent="0.2">
      <c r="D46" s="10"/>
      <c r="G46" s="8"/>
      <c r="H46" s="8"/>
      <c r="I46" s="8"/>
      <c r="J46" s="8"/>
    </row>
    <row r="47" spans="1:10" s="4" customFormat="1" ht="12" customHeight="1" x14ac:dyDescent="0.2">
      <c r="D47" s="10"/>
      <c r="G47" s="8"/>
      <c r="H47" s="8"/>
      <c r="I47" s="8"/>
      <c r="J47" s="8"/>
    </row>
  </sheetData>
  <sheetProtection algorithmName="SHA-512" hashValue="U2AELcfVXj+1JpLK4XEs1xb2+9G66ISaYzkAg82gCJHZDIDa8jpi8+J1HvO6wQ3po+x/p6o+KnNhTaPv7AyTSw==" saltValue="1nQjvwaPSvg0eeelQ7hVzw==" spinCount="100000" sheet="1" objects="1" scenarios="1" selectLockedCells="1"/>
  <mergeCells count="1">
    <mergeCell ref="E3:F3"/>
  </mergeCells>
  <pageMargins left="0.39370078740157483" right="0.39370078740157483" top="0.59055118110236227" bottom="0.59055118110236227" header="0.51181102362204722" footer="0.39370078740157483"/>
  <pageSetup paperSize="9" orientation="portrait" r:id="rId1"/>
  <headerFooter>
    <oddFooter>&amp;L&amp;"Arial,Standard"&amp;8&amp;A&amp;R&amp;"Arial,Standard"&amp;8Pagina &amp;P /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00111-049A-485D-86E6-6B76A03EFC34}">
  <dimension ref="A1:XFC395"/>
  <sheetViews>
    <sheetView view="pageBreakPreview" zoomScaleNormal="145" zoomScaleSheetLayoutView="100" workbookViewId="0">
      <selection activeCell="K8" sqref="K8"/>
    </sheetView>
  </sheetViews>
  <sheetFormatPr baseColWidth="10" defaultColWidth="12" defaultRowHeight="9.6" x14ac:dyDescent="0.2"/>
  <cols>
    <col min="1" max="1" width="7.625" style="1" customWidth="1"/>
    <col min="2" max="2" width="48.125" style="1" customWidth="1"/>
    <col min="3" max="9" width="7.625" style="1" customWidth="1"/>
    <col min="10" max="10" width="7.625" style="3" customWidth="1"/>
    <col min="11" max="11" width="9.875" style="1" customWidth="1"/>
    <col min="12" max="12" width="1.5" style="2" customWidth="1"/>
    <col min="13" max="15" width="12" style="2"/>
    <col min="16" max="16384" width="12" style="1"/>
  </cols>
  <sheetData>
    <row r="1" spans="1:20" s="4" customFormat="1" ht="12" customHeight="1" thickTop="1" thickBot="1" x14ac:dyDescent="0.25">
      <c r="A1" s="69" t="str">
        <f>Titolo!A10</f>
        <v>Repubblica e Cantone Ticino - Dipartimento delle finanze e dell'economia - Divisione delle risorse - Sezione della logistica</v>
      </c>
      <c r="B1" s="69"/>
      <c r="C1" s="69"/>
      <c r="D1" s="69"/>
      <c r="E1" s="69"/>
      <c r="F1" s="69"/>
      <c r="G1" s="69"/>
      <c r="H1" s="69"/>
      <c r="I1" s="69"/>
      <c r="J1" s="70"/>
      <c r="K1" s="71"/>
      <c r="L1" s="7"/>
      <c r="M1" s="8"/>
      <c r="N1" s="8"/>
      <c r="O1" s="8"/>
    </row>
    <row r="2" spans="1:20" s="4" customFormat="1" ht="12" customHeight="1" thickTop="1" thickBot="1" x14ac:dyDescent="0.25">
      <c r="A2" s="72" t="str">
        <f>Titolo!A11</f>
        <v>Nuova Mensa e Piazza Comparto OSC Mendrisio</v>
      </c>
      <c r="B2" s="69"/>
      <c r="C2" s="69"/>
      <c r="D2" s="69"/>
      <c r="E2" s="69"/>
      <c r="F2" s="69"/>
      <c r="G2" s="69"/>
      <c r="H2" s="69"/>
      <c r="I2" s="69"/>
      <c r="J2" s="70"/>
      <c r="K2" s="71"/>
      <c r="L2" s="7"/>
      <c r="M2" s="8"/>
      <c r="N2" s="8"/>
      <c r="O2" s="8"/>
    </row>
    <row r="3" spans="1:20" s="4" customFormat="1" ht="12" customHeight="1" thickTop="1" thickBot="1" x14ac:dyDescent="0.25">
      <c r="A3" s="276" t="str">
        <f>Titolo!B13</f>
        <v>Motto del progetto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8"/>
      <c r="M3" s="8"/>
      <c r="N3" s="8"/>
      <c r="O3" s="8"/>
    </row>
    <row r="4" spans="1:20" s="4" customFormat="1" ht="21" customHeight="1" thickTop="1" thickBot="1" x14ac:dyDescent="0.4">
      <c r="A4" s="73" t="s">
        <v>121</v>
      </c>
      <c r="B4" s="69"/>
      <c r="C4" s="69"/>
      <c r="D4" s="69"/>
      <c r="E4" s="69"/>
      <c r="F4" s="69"/>
      <c r="G4" s="69"/>
      <c r="H4" s="69"/>
      <c r="I4" s="69"/>
      <c r="J4" s="74"/>
      <c r="K4" s="74" t="s">
        <v>136</v>
      </c>
      <c r="L4" s="8"/>
      <c r="M4" s="11"/>
      <c r="N4" s="8"/>
      <c r="O4" s="8"/>
    </row>
    <row r="5" spans="1:20" s="12" customFormat="1" ht="12" customHeight="1" thickTop="1" thickBot="1" x14ac:dyDescent="0.25">
      <c r="A5" s="61"/>
      <c r="B5" s="61"/>
      <c r="C5" s="61"/>
      <c r="D5" s="61"/>
      <c r="E5" s="61"/>
      <c r="F5" s="61"/>
      <c r="G5" s="61"/>
      <c r="H5" s="61"/>
      <c r="I5" s="61"/>
      <c r="J5" s="62"/>
      <c r="K5" s="63"/>
      <c r="L5" s="14"/>
      <c r="M5" s="15"/>
      <c r="N5" s="15"/>
      <c r="O5" s="15"/>
    </row>
    <row r="6" spans="1:20" s="4" customFormat="1" ht="12" customHeight="1" thickTop="1" thickBot="1" x14ac:dyDescent="0.25">
      <c r="A6" s="64" t="s">
        <v>0</v>
      </c>
      <c r="B6" s="64" t="s">
        <v>18</v>
      </c>
      <c r="C6" s="64"/>
      <c r="D6" s="64"/>
      <c r="E6" s="64"/>
      <c r="F6" s="64"/>
      <c r="G6" s="64"/>
      <c r="H6" s="64"/>
      <c r="I6" s="64"/>
      <c r="J6" s="75"/>
      <c r="K6" s="25"/>
      <c r="L6" s="8"/>
      <c r="M6" s="8"/>
      <c r="N6" s="8"/>
      <c r="O6" s="8"/>
    </row>
    <row r="7" spans="1:20" s="12" customFormat="1" ht="12" customHeight="1" thickTop="1" thickBot="1" x14ac:dyDescent="0.25">
      <c r="A7" s="61" t="s">
        <v>17</v>
      </c>
      <c r="B7" s="77" t="s">
        <v>256</v>
      </c>
      <c r="C7" s="77" t="s">
        <v>266</v>
      </c>
      <c r="D7" s="77"/>
      <c r="E7" s="77"/>
      <c r="F7" s="77"/>
      <c r="G7" s="77"/>
      <c r="H7" s="77"/>
      <c r="I7" s="77"/>
      <c r="J7" s="78" t="s">
        <v>85</v>
      </c>
      <c r="K7" s="63">
        <f>21830-805-1055-870</f>
        <v>19100</v>
      </c>
      <c r="L7" s="8"/>
      <c r="M7" s="15"/>
      <c r="N7" s="8"/>
      <c r="O7" s="8"/>
      <c r="P7" s="4"/>
      <c r="Q7" s="4"/>
      <c r="R7" s="4"/>
      <c r="S7" s="4"/>
      <c r="T7" s="4"/>
    </row>
    <row r="8" spans="1:20" s="12" customFormat="1" ht="12" customHeight="1" thickTop="1" thickBot="1" x14ac:dyDescent="0.25">
      <c r="A8" s="142" t="s">
        <v>16</v>
      </c>
      <c r="B8" s="13" t="s">
        <v>15</v>
      </c>
      <c r="C8" s="13"/>
      <c r="D8" s="13"/>
      <c r="E8" s="13"/>
      <c r="F8" s="13"/>
      <c r="G8" s="13"/>
      <c r="H8" s="13"/>
      <c r="I8" s="13"/>
      <c r="J8" s="139" t="s">
        <v>85</v>
      </c>
      <c r="K8" s="165"/>
      <c r="L8" s="15"/>
      <c r="M8" s="17" t="s">
        <v>12</v>
      </c>
      <c r="N8" s="15"/>
      <c r="O8" s="15"/>
    </row>
    <row r="9" spans="1:20" s="12" customFormat="1" ht="12" customHeight="1" thickTop="1" thickBot="1" x14ac:dyDescent="0.25">
      <c r="A9" s="61" t="s">
        <v>42</v>
      </c>
      <c r="B9" s="13" t="s">
        <v>43</v>
      </c>
      <c r="C9" s="13"/>
      <c r="D9" s="13"/>
      <c r="E9" s="13"/>
      <c r="F9" s="13"/>
      <c r="G9" s="13"/>
      <c r="H9" s="13"/>
      <c r="I9" s="13"/>
      <c r="J9" s="139" t="s">
        <v>85</v>
      </c>
      <c r="K9" s="76">
        <f>K7-K8</f>
        <v>19100</v>
      </c>
      <c r="L9" s="15"/>
      <c r="M9" s="17"/>
      <c r="N9" s="15"/>
      <c r="O9" s="15"/>
    </row>
    <row r="10" spans="1:20" s="12" customFormat="1" ht="12" customHeight="1" thickTop="1" thickBot="1" x14ac:dyDescent="0.25">
      <c r="A10" s="61" t="s">
        <v>44</v>
      </c>
      <c r="B10" s="13" t="s">
        <v>45</v>
      </c>
      <c r="C10" s="13"/>
      <c r="D10" s="13"/>
      <c r="E10" s="13"/>
      <c r="F10" s="13"/>
      <c r="G10" s="13"/>
      <c r="H10" s="13"/>
      <c r="I10" s="13"/>
      <c r="J10" s="139" t="s">
        <v>85</v>
      </c>
      <c r="K10" s="76">
        <f>K9-K11</f>
        <v>19100</v>
      </c>
      <c r="L10" s="15"/>
      <c r="M10" s="17"/>
      <c r="N10" s="15"/>
      <c r="O10" s="15"/>
    </row>
    <row r="11" spans="1:20" s="12" customFormat="1" ht="12" customHeight="1" thickTop="1" thickBot="1" x14ac:dyDescent="0.25">
      <c r="A11" s="61" t="s">
        <v>20</v>
      </c>
      <c r="B11" s="13" t="s">
        <v>19</v>
      </c>
      <c r="C11" s="13" t="s">
        <v>265</v>
      </c>
      <c r="D11" s="13"/>
      <c r="E11" s="13"/>
      <c r="F11" s="13"/>
      <c r="G11" s="13"/>
      <c r="H11" s="13"/>
      <c r="I11" s="13"/>
      <c r="J11" s="139" t="s">
        <v>85</v>
      </c>
      <c r="K11" s="76">
        <f>'doc. 21a calcolo delle quantità'!E38</f>
        <v>0</v>
      </c>
      <c r="L11" s="15"/>
      <c r="M11" s="15"/>
      <c r="N11" s="15"/>
      <c r="O11" s="15"/>
    </row>
    <row r="12" spans="1:20" s="12" customFormat="1" ht="12" customHeight="1" thickTop="1" thickBot="1" x14ac:dyDescent="0.25">
      <c r="A12" s="61"/>
      <c r="B12" s="66"/>
      <c r="C12" s="66"/>
      <c r="D12" s="66"/>
      <c r="E12" s="66"/>
      <c r="F12" s="66"/>
      <c r="G12" s="66"/>
      <c r="H12" s="66"/>
      <c r="I12" s="66"/>
      <c r="J12" s="67"/>
      <c r="K12" s="61"/>
      <c r="L12" s="15"/>
      <c r="M12" s="15"/>
      <c r="N12" s="15"/>
      <c r="O12" s="15"/>
    </row>
    <row r="13" spans="1:20" s="4" customFormat="1" ht="12" customHeight="1" thickTop="1" thickBot="1" x14ac:dyDescent="0.25">
      <c r="A13" s="80"/>
      <c r="B13" s="84" t="s">
        <v>58</v>
      </c>
      <c r="C13" s="167" t="s">
        <v>119</v>
      </c>
      <c r="D13" s="167" t="s">
        <v>120</v>
      </c>
      <c r="E13" s="167"/>
      <c r="F13" s="167"/>
      <c r="G13" s="167"/>
      <c r="H13" s="167"/>
      <c r="I13" s="167"/>
      <c r="J13" s="167"/>
      <c r="L13" s="8"/>
      <c r="M13" s="8"/>
      <c r="N13" s="8"/>
      <c r="O13" s="8"/>
    </row>
    <row r="14" spans="1:20" s="12" customFormat="1" ht="5.0999999999999996" customHeight="1" thickTop="1" thickBot="1" x14ac:dyDescent="0.25">
      <c r="A14" s="82"/>
      <c r="B14" s="66"/>
      <c r="C14" s="61"/>
      <c r="D14" s="61"/>
      <c r="E14" s="61"/>
      <c r="F14" s="61"/>
      <c r="G14" s="61"/>
      <c r="H14" s="61"/>
      <c r="I14" s="61"/>
      <c r="J14" s="62"/>
      <c r="K14" s="63"/>
      <c r="L14" s="18"/>
      <c r="M14" s="15"/>
      <c r="N14" s="15"/>
      <c r="O14" s="15"/>
    </row>
    <row r="15" spans="1:20" s="12" customFormat="1" ht="12" customHeight="1" thickTop="1" thickBot="1" x14ac:dyDescent="0.25">
      <c r="A15" s="81" t="s">
        <v>4</v>
      </c>
      <c r="B15" s="85" t="s">
        <v>86</v>
      </c>
      <c r="C15" s="98">
        <f>SUM(C16:C17)</f>
        <v>0</v>
      </c>
      <c r="D15" s="98">
        <f t="shared" ref="D15:H15" si="0">SUM(D16:D17)</f>
        <v>0</v>
      </c>
      <c r="E15" s="98">
        <f t="shared" si="0"/>
        <v>0</v>
      </c>
      <c r="F15" s="98">
        <f t="shared" si="0"/>
        <v>0</v>
      </c>
      <c r="G15" s="98">
        <f t="shared" si="0"/>
        <v>0</v>
      </c>
      <c r="H15" s="98">
        <f t="shared" si="0"/>
        <v>0</v>
      </c>
      <c r="I15" s="98">
        <f>SUM(I16:I17)</f>
        <v>0</v>
      </c>
      <c r="J15" s="98">
        <f>SUM(J16:J17)</f>
        <v>0</v>
      </c>
      <c r="K15" s="99">
        <f>SUM(K16:K17)</f>
        <v>0</v>
      </c>
      <c r="L15" s="18"/>
      <c r="M15" s="19" t="s">
        <v>11</v>
      </c>
      <c r="N15" s="15"/>
      <c r="O15" s="15"/>
    </row>
    <row r="16" spans="1:20" s="12" customFormat="1" ht="12" customHeight="1" thickTop="1" thickBot="1" x14ac:dyDescent="0.25">
      <c r="A16" s="81" t="s">
        <v>6</v>
      </c>
      <c r="B16" s="86" t="s">
        <v>3</v>
      </c>
      <c r="C16" s="168"/>
      <c r="D16" s="168"/>
      <c r="E16" s="168"/>
      <c r="F16" s="168"/>
      <c r="G16" s="168"/>
      <c r="H16" s="168"/>
      <c r="I16" s="168"/>
      <c r="J16" s="168"/>
      <c r="K16" s="98">
        <f>SUM(C16:J16)</f>
        <v>0</v>
      </c>
      <c r="L16" s="14"/>
      <c r="M16" s="15"/>
      <c r="N16" s="15"/>
      <c r="O16" s="15"/>
    </row>
    <row r="17" spans="1:15" s="12" customFormat="1" ht="12" customHeight="1" thickTop="1" thickBot="1" x14ac:dyDescent="0.25">
      <c r="A17" s="81" t="s">
        <v>5</v>
      </c>
      <c r="B17" s="86" t="s">
        <v>2</v>
      </c>
      <c r="C17" s="169"/>
      <c r="D17" s="169"/>
      <c r="E17" s="169"/>
      <c r="F17" s="169"/>
      <c r="G17" s="169"/>
      <c r="H17" s="169"/>
      <c r="I17" s="169"/>
      <c r="J17" s="169"/>
      <c r="K17" s="98">
        <f>SUM(C17:J17)</f>
        <v>0</v>
      </c>
      <c r="L17" s="14"/>
      <c r="M17" s="15"/>
      <c r="N17" s="15"/>
      <c r="O17" s="15"/>
    </row>
    <row r="18" spans="1:15" s="12" customFormat="1" ht="12" customHeight="1" thickTop="1" thickBot="1" x14ac:dyDescent="0.25">
      <c r="A18" s="81"/>
      <c r="B18" s="87" t="s">
        <v>41</v>
      </c>
      <c r="C18" s="170"/>
      <c r="D18" s="170"/>
      <c r="E18" s="170"/>
      <c r="F18" s="170"/>
      <c r="G18" s="170"/>
      <c r="H18" s="170"/>
      <c r="I18" s="170"/>
      <c r="J18" s="170"/>
      <c r="K18" s="100">
        <f>SUM(C18:J18)</f>
        <v>0</v>
      </c>
      <c r="L18" s="14"/>
      <c r="M18" s="15"/>
      <c r="N18" s="15"/>
      <c r="O18" s="15"/>
    </row>
    <row r="19" spans="1:15" s="12" customFormat="1" ht="5.0999999999999996" customHeight="1" thickTop="1" thickBot="1" x14ac:dyDescent="0.25">
      <c r="A19" s="82"/>
      <c r="B19" s="66"/>
      <c r="C19" s="61"/>
      <c r="D19" s="61"/>
      <c r="E19" s="61"/>
      <c r="F19" s="61"/>
      <c r="G19" s="61"/>
      <c r="H19" s="61"/>
      <c r="I19" s="61"/>
      <c r="J19" s="62"/>
      <c r="K19" s="63"/>
      <c r="L19" s="18"/>
      <c r="M19" s="15"/>
      <c r="N19" s="15"/>
      <c r="O19" s="15"/>
    </row>
    <row r="20" spans="1:15" s="12" customFormat="1" ht="12" customHeight="1" thickTop="1" thickBot="1" x14ac:dyDescent="0.25">
      <c r="A20" s="82" t="s">
        <v>8</v>
      </c>
      <c r="B20" s="64" t="s">
        <v>87</v>
      </c>
      <c r="C20" s="64"/>
      <c r="D20" s="64"/>
      <c r="E20" s="64"/>
      <c r="F20" s="64"/>
      <c r="G20" s="64"/>
      <c r="H20" s="64"/>
      <c r="I20" s="64"/>
      <c r="J20" s="65"/>
      <c r="K20" s="101">
        <f>SUM(K21:K22)</f>
        <v>0</v>
      </c>
      <c r="L20" s="18"/>
      <c r="M20" s="19" t="s">
        <v>49</v>
      </c>
      <c r="N20" s="15"/>
      <c r="O20" s="15"/>
    </row>
    <row r="21" spans="1:15" s="12" customFormat="1" ht="12" customHeight="1" thickTop="1" thickBot="1" x14ac:dyDescent="0.25">
      <c r="A21" s="81" t="s">
        <v>10</v>
      </c>
      <c r="B21" s="86" t="s">
        <v>78</v>
      </c>
      <c r="C21" s="168"/>
      <c r="D21" s="168"/>
      <c r="E21" s="168"/>
      <c r="F21" s="168"/>
      <c r="G21" s="168"/>
      <c r="H21" s="168"/>
      <c r="I21" s="168"/>
      <c r="J21" s="168"/>
      <c r="K21" s="98">
        <f>SUM(C21:J21)</f>
        <v>0</v>
      </c>
      <c r="L21" s="14"/>
      <c r="M21" s="15"/>
      <c r="N21" s="15"/>
      <c r="O21" s="15"/>
    </row>
    <row r="22" spans="1:15" s="12" customFormat="1" ht="12" customHeight="1" thickTop="1" thickBot="1" x14ac:dyDescent="0.25">
      <c r="A22" s="81" t="s">
        <v>9</v>
      </c>
      <c r="B22" s="87" t="s">
        <v>7</v>
      </c>
      <c r="C22" s="171"/>
      <c r="D22" s="171"/>
      <c r="E22" s="171"/>
      <c r="F22" s="171"/>
      <c r="G22" s="171"/>
      <c r="H22" s="171"/>
      <c r="I22" s="171"/>
      <c r="J22" s="171"/>
      <c r="K22" s="100">
        <f>SUM(C22:J22)</f>
        <v>0</v>
      </c>
      <c r="L22" s="14"/>
      <c r="M22" s="15"/>
      <c r="N22" s="15"/>
      <c r="O22" s="15"/>
    </row>
    <row r="23" spans="1:15" s="12" customFormat="1" ht="5.0999999999999996" customHeight="1" thickTop="1" thickBot="1" x14ac:dyDescent="0.25">
      <c r="A23" s="82"/>
      <c r="B23" s="66"/>
      <c r="C23" s="61"/>
      <c r="D23" s="61"/>
      <c r="E23" s="61"/>
      <c r="F23" s="61"/>
      <c r="G23" s="61"/>
      <c r="H23" s="61"/>
      <c r="I23" s="61"/>
      <c r="J23" s="62"/>
      <c r="K23" s="63"/>
      <c r="L23" s="18"/>
      <c r="M23" s="15"/>
      <c r="N23" s="15"/>
      <c r="O23" s="15"/>
    </row>
    <row r="24" spans="1:15" s="12" customFormat="1" ht="5.0999999999999996" customHeight="1" thickTop="1" thickBot="1" x14ac:dyDescent="0.25">
      <c r="A24" s="81"/>
      <c r="B24" s="201"/>
      <c r="C24" s="61"/>
      <c r="D24" s="61"/>
      <c r="E24" s="61"/>
      <c r="F24" s="61"/>
      <c r="G24" s="61"/>
      <c r="H24" s="61"/>
      <c r="I24" s="61"/>
      <c r="J24" s="62"/>
      <c r="K24" s="63"/>
      <c r="L24" s="18"/>
      <c r="M24" s="15"/>
      <c r="N24" s="15"/>
      <c r="O24" s="15"/>
    </row>
    <row r="25" spans="1:15" s="4" customFormat="1" ht="12" customHeight="1" thickTop="1" thickBot="1" x14ac:dyDescent="0.25">
      <c r="A25" s="94"/>
      <c r="B25" s="83" t="s">
        <v>25</v>
      </c>
      <c r="C25" s="64"/>
      <c r="D25" s="64"/>
      <c r="E25" s="64"/>
      <c r="F25" s="64"/>
      <c r="G25" s="64"/>
      <c r="H25" s="64"/>
      <c r="I25" s="64"/>
      <c r="J25" s="62"/>
      <c r="K25" s="63"/>
      <c r="L25" s="8"/>
      <c r="M25" s="8"/>
      <c r="N25" s="8"/>
      <c r="O25" s="8"/>
    </row>
    <row r="26" spans="1:15" s="4" customFormat="1" ht="12" customHeight="1" thickTop="1" thickBot="1" x14ac:dyDescent="0.25">
      <c r="A26" s="94"/>
      <c r="B26" s="82" t="s">
        <v>22</v>
      </c>
      <c r="C26" s="61"/>
      <c r="D26" s="61"/>
      <c r="E26" s="61"/>
      <c r="F26" s="61"/>
      <c r="G26" s="61"/>
      <c r="H26" s="61"/>
      <c r="I26" s="61"/>
      <c r="J26" s="62"/>
      <c r="K26" s="79">
        <f>IF(K15&gt;0,K20/K15,0)</f>
        <v>0</v>
      </c>
      <c r="L26" s="8"/>
      <c r="M26" s="8"/>
      <c r="N26" s="8"/>
      <c r="O26" s="8"/>
    </row>
    <row r="27" spans="1:15" s="4" customFormat="1" ht="12" customHeight="1" thickTop="1" thickBot="1" x14ac:dyDescent="0.25">
      <c r="A27" s="94"/>
      <c r="B27" s="82" t="s">
        <v>24</v>
      </c>
      <c r="C27" s="61"/>
      <c r="D27" s="61"/>
      <c r="E27" s="61"/>
      <c r="F27" s="61"/>
      <c r="G27" s="61"/>
      <c r="H27" s="61"/>
      <c r="I27" s="61"/>
      <c r="J27" s="65"/>
      <c r="K27" s="79">
        <f>IF(K15&gt;0,(K36+K37)/K15,0)</f>
        <v>0</v>
      </c>
      <c r="L27" s="8"/>
      <c r="M27" s="8"/>
      <c r="N27" s="8"/>
      <c r="O27" s="8"/>
    </row>
    <row r="28" spans="1:15" s="12" customFormat="1" ht="5.0999999999999996" customHeight="1" thickTop="1" thickBot="1" x14ac:dyDescent="0.25">
      <c r="A28" s="82"/>
      <c r="B28" s="66"/>
      <c r="C28" s="61"/>
      <c r="D28" s="61"/>
      <c r="E28" s="61"/>
      <c r="F28" s="61"/>
      <c r="G28" s="61"/>
      <c r="H28" s="61"/>
      <c r="I28" s="61"/>
      <c r="J28" s="62"/>
      <c r="K28" s="63"/>
      <c r="L28" s="18"/>
      <c r="M28" s="15"/>
      <c r="N28" s="15"/>
      <c r="O28" s="15"/>
    </row>
    <row r="29" spans="1:15" s="4" customFormat="1" ht="12" customHeight="1" thickTop="1" x14ac:dyDescent="0.2">
      <c r="A29" s="219" t="s">
        <v>264</v>
      </c>
      <c r="B29" s="220"/>
      <c r="C29" s="220"/>
      <c r="D29" s="220"/>
      <c r="E29" s="220"/>
      <c r="F29" s="220"/>
      <c r="G29" s="220"/>
      <c r="H29" s="220"/>
      <c r="I29" s="220"/>
      <c r="J29" s="221"/>
      <c r="K29" s="222"/>
      <c r="L29" s="8"/>
      <c r="M29" s="8"/>
      <c r="N29" s="8"/>
      <c r="O29" s="8"/>
    </row>
    <row r="30" spans="1:15" s="12" customFormat="1" ht="5.0999999999999996" customHeight="1" thickBot="1" x14ac:dyDescent="0.25">
      <c r="A30" s="217"/>
      <c r="B30" s="201"/>
      <c r="C30" s="66"/>
      <c r="D30" s="66"/>
      <c r="E30" s="66"/>
      <c r="F30" s="66"/>
      <c r="G30" s="66"/>
      <c r="H30" s="66"/>
      <c r="I30" s="66"/>
      <c r="J30" s="67"/>
      <c r="K30" s="218"/>
      <c r="L30" s="18"/>
      <c r="M30" s="15"/>
      <c r="N30" s="15"/>
      <c r="O30" s="15"/>
    </row>
    <row r="31" spans="1:15" s="12" customFormat="1" ht="12" customHeight="1" thickTop="1" thickBot="1" x14ac:dyDescent="0.25">
      <c r="A31" s="81" t="s">
        <v>5</v>
      </c>
      <c r="B31" s="86" t="s">
        <v>257</v>
      </c>
      <c r="C31" s="169"/>
      <c r="D31" s="169"/>
      <c r="E31" s="169"/>
      <c r="F31" s="169"/>
      <c r="G31" s="169"/>
      <c r="H31" s="169"/>
      <c r="I31" s="169"/>
      <c r="J31" s="169"/>
      <c r="K31" s="98">
        <f>SUM(C31:J31)</f>
        <v>0</v>
      </c>
      <c r="L31" s="14"/>
      <c r="M31" s="15"/>
      <c r="N31" s="15"/>
      <c r="O31" s="15"/>
    </row>
    <row r="32" spans="1:15" s="12" customFormat="1" ht="12" customHeight="1" thickTop="1" thickBot="1" x14ac:dyDescent="0.25">
      <c r="A32" s="223" t="s">
        <v>9</v>
      </c>
      <c r="B32" s="87" t="s">
        <v>258</v>
      </c>
      <c r="C32" s="171"/>
      <c r="D32" s="171"/>
      <c r="E32" s="171"/>
      <c r="F32" s="171"/>
      <c r="G32" s="171"/>
      <c r="H32" s="171"/>
      <c r="I32" s="171"/>
      <c r="J32" s="171"/>
      <c r="K32" s="100">
        <f>SUM(C32:J32)</f>
        <v>0</v>
      </c>
      <c r="L32" s="14"/>
      <c r="M32" s="15"/>
      <c r="N32" s="15"/>
      <c r="O32" s="15"/>
    </row>
    <row r="33" spans="1:15 16383:16383" s="12" customFormat="1" ht="4.8" customHeight="1" thickTop="1" x14ac:dyDescent="0.2">
      <c r="A33" s="233"/>
      <c r="B33" s="234"/>
      <c r="C33" s="225"/>
      <c r="D33" s="225"/>
      <c r="E33" s="225"/>
      <c r="F33" s="225"/>
      <c r="G33" s="225"/>
      <c r="H33" s="225"/>
      <c r="I33" s="225"/>
      <c r="J33" s="226"/>
      <c r="K33" s="227"/>
      <c r="L33" s="18"/>
      <c r="M33" s="15"/>
      <c r="N33" s="15"/>
      <c r="O33" s="15"/>
    </row>
    <row r="34" spans="1:15 16383:16383" s="12" customFormat="1" ht="12" customHeight="1" thickBot="1" x14ac:dyDescent="0.25">
      <c r="A34" s="228"/>
      <c r="B34" s="229"/>
      <c r="C34" s="230"/>
      <c r="D34" s="230"/>
      <c r="E34" s="230"/>
      <c r="F34" s="230"/>
      <c r="G34" s="230"/>
      <c r="H34" s="230"/>
      <c r="I34" s="230"/>
      <c r="J34" s="231"/>
      <c r="K34" s="232"/>
      <c r="L34" s="18"/>
      <c r="M34" s="15"/>
      <c r="N34" s="15"/>
      <c r="O34" s="15"/>
    </row>
    <row r="35" spans="1:15 16383:16383" s="4" customFormat="1" ht="12" customHeight="1" thickTop="1" thickBot="1" x14ac:dyDescent="0.25">
      <c r="A35" s="66"/>
      <c r="C35" s="218" t="str">
        <f t="shared" ref="C35:J35" si="1">C13</f>
        <v>p.e. -1</v>
      </c>
      <c r="D35" s="218" t="str">
        <f t="shared" si="1"/>
        <v>p.e. PT</v>
      </c>
      <c r="E35" s="218">
        <f t="shared" si="1"/>
        <v>0</v>
      </c>
      <c r="F35" s="218">
        <f t="shared" si="1"/>
        <v>0</v>
      </c>
      <c r="G35" s="218">
        <f t="shared" si="1"/>
        <v>0</v>
      </c>
      <c r="H35" s="218">
        <f t="shared" si="1"/>
        <v>0</v>
      </c>
      <c r="I35" s="218">
        <f t="shared" si="1"/>
        <v>0</v>
      </c>
      <c r="J35" s="218">
        <f t="shared" si="1"/>
        <v>0</v>
      </c>
      <c r="K35" s="224"/>
      <c r="L35" s="8"/>
      <c r="M35" s="8"/>
      <c r="N35" s="8"/>
      <c r="O35" s="8"/>
      <c r="XFC35" s="63"/>
    </row>
    <row r="36" spans="1:15 16383:16383" s="12" customFormat="1" ht="12" customHeight="1" thickTop="1" thickBot="1" x14ac:dyDescent="0.25">
      <c r="A36" s="89" t="s">
        <v>63</v>
      </c>
      <c r="B36" s="49" t="s">
        <v>72</v>
      </c>
      <c r="C36" s="97">
        <f t="shared" ref="C36:J36" si="2">SUM(C60,C62,C63,C64,C95,C102)</f>
        <v>0</v>
      </c>
      <c r="D36" s="97">
        <f t="shared" si="2"/>
        <v>0</v>
      </c>
      <c r="E36" s="97">
        <f t="shared" si="2"/>
        <v>0</v>
      </c>
      <c r="F36" s="97">
        <f t="shared" si="2"/>
        <v>0</v>
      </c>
      <c r="G36" s="97">
        <f t="shared" si="2"/>
        <v>0</v>
      </c>
      <c r="H36" s="97">
        <f t="shared" si="2"/>
        <v>0</v>
      </c>
      <c r="I36" s="97">
        <f t="shared" si="2"/>
        <v>0</v>
      </c>
      <c r="J36" s="97">
        <f t="shared" si="2"/>
        <v>0</v>
      </c>
      <c r="K36" s="102">
        <f>SUM(C36:J36)</f>
        <v>0</v>
      </c>
      <c r="L36" s="14"/>
      <c r="M36" s="15"/>
      <c r="N36" s="15"/>
      <c r="O36" s="15"/>
    </row>
    <row r="37" spans="1:15 16383:16383" s="12" customFormat="1" ht="12" customHeight="1" thickTop="1" thickBot="1" x14ac:dyDescent="0.25">
      <c r="A37" s="90" t="s">
        <v>64</v>
      </c>
      <c r="B37" s="50" t="s">
        <v>73</v>
      </c>
      <c r="C37" s="98">
        <f t="shared" ref="C37:J37" si="3">SUM(C45,C47,C48,C49,C50,C52,C53,C55,C56,C58,C59,C65,C66,C67,C69,C91,C92,C93,C94,C103)</f>
        <v>0</v>
      </c>
      <c r="D37" s="98">
        <f t="shared" si="3"/>
        <v>0</v>
      </c>
      <c r="E37" s="98">
        <f t="shared" si="3"/>
        <v>0</v>
      </c>
      <c r="F37" s="98">
        <f t="shared" si="3"/>
        <v>0</v>
      </c>
      <c r="G37" s="98">
        <f t="shared" si="3"/>
        <v>0</v>
      </c>
      <c r="H37" s="98">
        <f t="shared" si="3"/>
        <v>0</v>
      </c>
      <c r="I37" s="98">
        <f t="shared" si="3"/>
        <v>0</v>
      </c>
      <c r="J37" s="98">
        <f t="shared" si="3"/>
        <v>0</v>
      </c>
      <c r="K37" s="103">
        <f>SUM(C37:J37)</f>
        <v>0</v>
      </c>
      <c r="L37" s="14"/>
      <c r="M37" s="15"/>
      <c r="N37" s="15"/>
      <c r="O37" s="15"/>
    </row>
    <row r="38" spans="1:15 16383:16383" s="12" customFormat="1" ht="12" customHeight="1" thickTop="1" thickBot="1" x14ac:dyDescent="0.25">
      <c r="A38" s="91" t="s">
        <v>62</v>
      </c>
      <c r="B38" s="51" t="s">
        <v>75</v>
      </c>
      <c r="C38" s="98">
        <f t="shared" ref="C38:J38" si="4">SUM(C44,C89,C101)</f>
        <v>0</v>
      </c>
      <c r="D38" s="98">
        <f t="shared" si="4"/>
        <v>0</v>
      </c>
      <c r="E38" s="98">
        <f t="shared" si="4"/>
        <v>0</v>
      </c>
      <c r="F38" s="98">
        <f t="shared" si="4"/>
        <v>0</v>
      </c>
      <c r="G38" s="98">
        <f t="shared" si="4"/>
        <v>0</v>
      </c>
      <c r="H38" s="98">
        <f t="shared" si="4"/>
        <v>0</v>
      </c>
      <c r="I38" s="98">
        <f t="shared" si="4"/>
        <v>0</v>
      </c>
      <c r="J38" s="98">
        <f t="shared" si="4"/>
        <v>0</v>
      </c>
      <c r="K38" s="103">
        <f>SUM(C38:J38)</f>
        <v>0</v>
      </c>
      <c r="L38" s="14"/>
      <c r="M38" s="15"/>
      <c r="N38" s="15"/>
      <c r="O38" s="15"/>
    </row>
    <row r="39" spans="1:15 16383:16383" s="12" customFormat="1" ht="12" customHeight="1" thickTop="1" thickBot="1" x14ac:dyDescent="0.25">
      <c r="A39" s="92" t="s">
        <v>61</v>
      </c>
      <c r="B39" s="52" t="s">
        <v>74</v>
      </c>
      <c r="C39" s="98">
        <f t="shared" ref="C39:J39" si="5">C104</f>
        <v>0</v>
      </c>
      <c r="D39" s="98">
        <f t="shared" si="5"/>
        <v>0</v>
      </c>
      <c r="E39" s="98">
        <f t="shared" si="5"/>
        <v>0</v>
      </c>
      <c r="F39" s="98">
        <f t="shared" si="5"/>
        <v>0</v>
      </c>
      <c r="G39" s="98">
        <f t="shared" si="5"/>
        <v>0</v>
      </c>
      <c r="H39" s="98">
        <f t="shared" si="5"/>
        <v>0</v>
      </c>
      <c r="I39" s="98">
        <f t="shared" si="5"/>
        <v>0</v>
      </c>
      <c r="J39" s="98">
        <f t="shared" si="5"/>
        <v>0</v>
      </c>
      <c r="K39" s="103">
        <f>SUM(C39:J39)</f>
        <v>0</v>
      </c>
      <c r="L39" s="14"/>
      <c r="M39" s="15"/>
      <c r="N39" s="15"/>
      <c r="O39" s="15"/>
    </row>
    <row r="40" spans="1:15 16383:16383" s="12" customFormat="1" ht="12" customHeight="1" thickTop="1" thickBot="1" x14ac:dyDescent="0.25">
      <c r="A40" s="93" t="s">
        <v>77</v>
      </c>
      <c r="B40" s="88" t="s">
        <v>76</v>
      </c>
      <c r="C40" s="98">
        <f t="shared" ref="C40:J40" si="6">C15-C36-C37-C38-C39</f>
        <v>0</v>
      </c>
      <c r="D40" s="98">
        <f t="shared" si="6"/>
        <v>0</v>
      </c>
      <c r="E40" s="98">
        <f t="shared" si="6"/>
        <v>0</v>
      </c>
      <c r="F40" s="98">
        <f t="shared" si="6"/>
        <v>0</v>
      </c>
      <c r="G40" s="98">
        <f t="shared" si="6"/>
        <v>0</v>
      </c>
      <c r="H40" s="98">
        <f t="shared" si="6"/>
        <v>0</v>
      </c>
      <c r="I40" s="98">
        <f t="shared" si="6"/>
        <v>0</v>
      </c>
      <c r="J40" s="98">
        <f t="shared" si="6"/>
        <v>0</v>
      </c>
      <c r="K40" s="103">
        <f>SUM(C40:J40)</f>
        <v>0</v>
      </c>
      <c r="L40" s="14"/>
      <c r="M40" s="15"/>
      <c r="N40" s="15"/>
      <c r="O40" s="15"/>
    </row>
    <row r="41" spans="1:15 16383:16383" s="12" customFormat="1" ht="12" customHeight="1" thickTop="1" thickBot="1" x14ac:dyDescent="0.25">
      <c r="A41" s="82"/>
      <c r="B41" s="66" t="s">
        <v>252</v>
      </c>
      <c r="C41" s="61"/>
      <c r="D41" s="61"/>
      <c r="E41" s="61"/>
      <c r="F41" s="61"/>
      <c r="G41" s="61"/>
      <c r="H41" s="61"/>
      <c r="I41" s="61"/>
      <c r="J41" s="62"/>
      <c r="K41" s="63"/>
      <c r="L41" s="18"/>
      <c r="M41" s="15"/>
      <c r="N41" s="15"/>
      <c r="O41" s="15"/>
    </row>
    <row r="42" spans="1:15 16383:16383" s="4" customFormat="1" ht="12" customHeight="1" thickTop="1" thickBot="1" x14ac:dyDescent="0.25">
      <c r="A42" s="61" t="s">
        <v>129</v>
      </c>
      <c r="B42" s="95"/>
      <c r="C42" s="61"/>
      <c r="D42" s="61"/>
      <c r="E42" s="61"/>
      <c r="F42" s="61"/>
      <c r="G42" s="61"/>
      <c r="H42" s="61"/>
      <c r="I42" s="61"/>
      <c r="J42" s="65"/>
      <c r="K42" s="79"/>
      <c r="L42" s="8"/>
      <c r="M42" s="53" t="s">
        <v>67</v>
      </c>
      <c r="N42" s="53" t="s">
        <v>68</v>
      </c>
      <c r="O42" s="8"/>
    </row>
    <row r="43" spans="1:15 16383:16383" s="4" customFormat="1" ht="12" customHeight="1" thickTop="1" thickBot="1" x14ac:dyDescent="0.25">
      <c r="A43" s="199" t="s">
        <v>159</v>
      </c>
      <c r="B43" s="9" t="s">
        <v>160</v>
      </c>
      <c r="C43" s="143" t="str">
        <f t="shared" ref="C43:J43" si="7">C13</f>
        <v>p.e. -1</v>
      </c>
      <c r="D43" s="143" t="str">
        <f t="shared" si="7"/>
        <v>p.e. PT</v>
      </c>
      <c r="E43" s="143">
        <f t="shared" si="7"/>
        <v>0</v>
      </c>
      <c r="F43" s="143">
        <f t="shared" si="7"/>
        <v>0</v>
      </c>
      <c r="G43" s="143">
        <f t="shared" si="7"/>
        <v>0</v>
      </c>
      <c r="H43" s="143">
        <f t="shared" si="7"/>
        <v>0</v>
      </c>
      <c r="I43" s="143">
        <f t="shared" si="7"/>
        <v>0</v>
      </c>
      <c r="J43" s="143">
        <f t="shared" si="7"/>
        <v>0</v>
      </c>
      <c r="K43" s="103">
        <f>SUM(K44:K69)</f>
        <v>0</v>
      </c>
      <c r="L43" s="8"/>
      <c r="M43" s="58">
        <f>SUM(M44:M69)</f>
        <v>760</v>
      </c>
      <c r="N43" s="164">
        <f>K43-M43</f>
        <v>-760</v>
      </c>
      <c r="O43" s="8"/>
    </row>
    <row r="44" spans="1:15 16383:16383" s="4" customFormat="1" ht="12" customHeight="1" thickTop="1" thickBot="1" x14ac:dyDescent="0.25">
      <c r="A44" s="200" t="s">
        <v>161</v>
      </c>
      <c r="B44" s="4" t="s">
        <v>162</v>
      </c>
      <c r="C44" s="176"/>
      <c r="D44" s="176"/>
      <c r="E44" s="176"/>
      <c r="F44" s="176"/>
      <c r="G44" s="176"/>
      <c r="H44" s="176"/>
      <c r="I44" s="176"/>
      <c r="J44" s="177"/>
      <c r="K44" s="98">
        <f t="shared" ref="K44:K69" si="8">SUM(C44:J44)</f>
        <v>0</v>
      </c>
      <c r="L44" s="8"/>
      <c r="M44" s="8">
        <v>0</v>
      </c>
      <c r="N44" s="163">
        <f>K44-M44</f>
        <v>0</v>
      </c>
      <c r="O44" s="8"/>
    </row>
    <row r="45" spans="1:15 16383:16383" s="4" customFormat="1" ht="12" customHeight="1" thickTop="1" thickBot="1" x14ac:dyDescent="0.25">
      <c r="A45" s="200" t="s">
        <v>163</v>
      </c>
      <c r="B45" s="4" t="s">
        <v>165</v>
      </c>
      <c r="C45" s="174"/>
      <c r="D45" s="174"/>
      <c r="E45" s="174"/>
      <c r="F45" s="174"/>
      <c r="G45" s="174"/>
      <c r="H45" s="174"/>
      <c r="I45" s="174"/>
      <c r="J45" s="175"/>
      <c r="K45" s="98">
        <f t="shared" si="8"/>
        <v>0</v>
      </c>
      <c r="L45" s="8"/>
      <c r="M45" s="8">
        <v>15</v>
      </c>
      <c r="N45" s="163">
        <f t="shared" ref="N45:N69" si="9">K45-M45</f>
        <v>-15</v>
      </c>
      <c r="O45" s="8"/>
    </row>
    <row r="46" spans="1:15 16383:16383" s="4" customFormat="1" ht="12" customHeight="1" thickTop="1" thickBot="1" x14ac:dyDescent="0.25">
      <c r="A46" s="200" t="s">
        <v>164</v>
      </c>
      <c r="B46" s="4" t="s">
        <v>166</v>
      </c>
      <c r="C46" s="242"/>
      <c r="D46" s="242"/>
      <c r="E46" s="242"/>
      <c r="F46" s="242"/>
      <c r="G46" s="242"/>
      <c r="H46" s="242"/>
      <c r="I46" s="242"/>
      <c r="J46" s="243"/>
      <c r="K46" s="242"/>
      <c r="L46" s="8"/>
      <c r="M46" s="8"/>
      <c r="N46" s="163"/>
      <c r="O46" s="8"/>
    </row>
    <row r="47" spans="1:15 16383:16383" s="4" customFormat="1" ht="12" customHeight="1" thickTop="1" thickBot="1" x14ac:dyDescent="0.25">
      <c r="A47" s="200" t="s">
        <v>177</v>
      </c>
      <c r="B47" s="4" t="s">
        <v>168</v>
      </c>
      <c r="C47" s="174"/>
      <c r="D47" s="174"/>
      <c r="E47" s="174"/>
      <c r="F47" s="174"/>
      <c r="G47" s="174"/>
      <c r="H47" s="174"/>
      <c r="I47" s="174"/>
      <c r="J47" s="175"/>
      <c r="K47" s="98">
        <f t="shared" si="8"/>
        <v>0</v>
      </c>
      <c r="L47" s="8"/>
      <c r="M47" s="8">
        <v>0</v>
      </c>
      <c r="N47" s="163">
        <f t="shared" si="9"/>
        <v>0</v>
      </c>
      <c r="O47" s="8"/>
    </row>
    <row r="48" spans="1:15 16383:16383" s="4" customFormat="1" ht="12" customHeight="1" thickTop="1" thickBot="1" x14ac:dyDescent="0.25">
      <c r="A48" s="94" t="s">
        <v>178</v>
      </c>
      <c r="B48" s="4" t="s">
        <v>169</v>
      </c>
      <c r="C48" s="174"/>
      <c r="D48" s="174"/>
      <c r="E48" s="174"/>
      <c r="F48" s="174"/>
      <c r="G48" s="174"/>
      <c r="H48" s="174"/>
      <c r="I48" s="174"/>
      <c r="J48" s="175"/>
      <c r="K48" s="98">
        <f t="shared" si="8"/>
        <v>0</v>
      </c>
      <c r="L48" s="8"/>
      <c r="M48" s="8">
        <v>0</v>
      </c>
      <c r="N48" s="163">
        <f t="shared" si="9"/>
        <v>0</v>
      </c>
      <c r="O48" s="8"/>
    </row>
    <row r="49" spans="1:15" s="4" customFormat="1" ht="12" customHeight="1" thickTop="1" thickBot="1" x14ac:dyDescent="0.25">
      <c r="A49" s="94" t="s">
        <v>179</v>
      </c>
      <c r="B49" s="4" t="s">
        <v>172</v>
      </c>
      <c r="C49" s="174"/>
      <c r="D49" s="174"/>
      <c r="E49" s="174"/>
      <c r="F49" s="174"/>
      <c r="G49" s="174"/>
      <c r="H49" s="174"/>
      <c r="I49" s="174"/>
      <c r="J49" s="175"/>
      <c r="K49" s="98">
        <f t="shared" si="8"/>
        <v>0</v>
      </c>
      <c r="L49" s="8"/>
      <c r="M49" s="8">
        <v>0</v>
      </c>
      <c r="N49" s="163">
        <f t="shared" si="9"/>
        <v>0</v>
      </c>
      <c r="O49" s="8"/>
    </row>
    <row r="50" spans="1:15" s="4" customFormat="1" ht="12" customHeight="1" thickTop="1" thickBot="1" x14ac:dyDescent="0.25">
      <c r="A50" s="94" t="s">
        <v>180</v>
      </c>
      <c r="B50" s="4" t="s">
        <v>170</v>
      </c>
      <c r="C50" s="174"/>
      <c r="D50" s="174"/>
      <c r="E50" s="174"/>
      <c r="F50" s="174"/>
      <c r="G50" s="174"/>
      <c r="H50" s="174"/>
      <c r="I50" s="174"/>
      <c r="J50" s="175"/>
      <c r="K50" s="98">
        <f t="shared" si="8"/>
        <v>0</v>
      </c>
      <c r="L50" s="8"/>
      <c r="M50" s="8">
        <v>0</v>
      </c>
      <c r="N50" s="163">
        <f t="shared" si="9"/>
        <v>0</v>
      </c>
      <c r="O50" s="8"/>
    </row>
    <row r="51" spans="1:15" s="4" customFormat="1" ht="12" customHeight="1" thickTop="1" thickBot="1" x14ac:dyDescent="0.25">
      <c r="A51" s="200" t="s">
        <v>174</v>
      </c>
      <c r="B51" s="4" t="s">
        <v>171</v>
      </c>
      <c r="C51" s="242"/>
      <c r="D51" s="242"/>
      <c r="E51" s="242"/>
      <c r="F51" s="242"/>
      <c r="G51" s="242"/>
      <c r="H51" s="242"/>
      <c r="I51" s="242"/>
      <c r="J51" s="243"/>
      <c r="K51" s="242"/>
      <c r="L51" s="8"/>
      <c r="M51" s="8"/>
      <c r="N51" s="163"/>
      <c r="O51" s="8"/>
    </row>
    <row r="52" spans="1:15" s="4" customFormat="1" ht="12" customHeight="1" thickTop="1" thickBot="1" x14ac:dyDescent="0.25">
      <c r="A52" s="94" t="s">
        <v>175</v>
      </c>
      <c r="B52" s="4" t="s">
        <v>168</v>
      </c>
      <c r="C52" s="174"/>
      <c r="D52" s="174"/>
      <c r="E52" s="174"/>
      <c r="F52" s="174"/>
      <c r="G52" s="174"/>
      <c r="H52" s="174"/>
      <c r="I52" s="174"/>
      <c r="J52" s="175"/>
      <c r="K52" s="98">
        <f t="shared" si="8"/>
        <v>0</v>
      </c>
      <c r="L52" s="8"/>
      <c r="M52" s="8">
        <v>0</v>
      </c>
      <c r="N52" s="163">
        <f t="shared" si="9"/>
        <v>0</v>
      </c>
      <c r="O52" s="8"/>
    </row>
    <row r="53" spans="1:15" s="4" customFormat="1" ht="12" customHeight="1" thickTop="1" thickBot="1" x14ac:dyDescent="0.25">
      <c r="A53" s="94" t="s">
        <v>176</v>
      </c>
      <c r="B53" s="4" t="s">
        <v>173</v>
      </c>
      <c r="C53" s="174"/>
      <c r="D53" s="174"/>
      <c r="E53" s="174"/>
      <c r="F53" s="174"/>
      <c r="G53" s="174"/>
      <c r="H53" s="174"/>
      <c r="I53" s="174"/>
      <c r="J53" s="175"/>
      <c r="K53" s="98">
        <f t="shared" si="8"/>
        <v>0</v>
      </c>
      <c r="L53" s="8"/>
      <c r="M53" s="8">
        <v>0</v>
      </c>
      <c r="N53" s="163">
        <f t="shared" si="9"/>
        <v>0</v>
      </c>
      <c r="O53" s="8"/>
    </row>
    <row r="54" spans="1:15" s="4" customFormat="1" ht="12" customHeight="1" thickTop="1" thickBot="1" x14ac:dyDescent="0.25">
      <c r="A54" s="200" t="s">
        <v>190</v>
      </c>
      <c r="B54" s="4" t="s">
        <v>181</v>
      </c>
      <c r="C54" s="242"/>
      <c r="D54" s="242"/>
      <c r="E54" s="242"/>
      <c r="F54" s="242"/>
      <c r="G54" s="242"/>
      <c r="H54" s="242"/>
      <c r="I54" s="242"/>
      <c r="J54" s="243"/>
      <c r="K54" s="242"/>
      <c r="L54" s="8"/>
      <c r="M54" s="8"/>
      <c r="N54" s="163"/>
      <c r="O54" s="8"/>
    </row>
    <row r="55" spans="1:15" s="4" customFormat="1" ht="12" customHeight="1" thickTop="1" thickBot="1" x14ac:dyDescent="0.25">
      <c r="A55" s="94" t="s">
        <v>191</v>
      </c>
      <c r="B55" s="4" t="s">
        <v>182</v>
      </c>
      <c r="C55" s="174"/>
      <c r="D55" s="174"/>
      <c r="E55" s="174"/>
      <c r="F55" s="174"/>
      <c r="G55" s="174"/>
      <c r="H55" s="174"/>
      <c r="I55" s="174"/>
      <c r="J55" s="175"/>
      <c r="K55" s="98">
        <f t="shared" si="8"/>
        <v>0</v>
      </c>
      <c r="L55" s="8"/>
      <c r="M55" s="8">
        <v>15</v>
      </c>
      <c r="N55" s="163">
        <f t="shared" si="9"/>
        <v>-15</v>
      </c>
      <c r="O55" s="8"/>
    </row>
    <row r="56" spans="1:15" s="4" customFormat="1" ht="12" customHeight="1" thickTop="1" thickBot="1" x14ac:dyDescent="0.25">
      <c r="A56" s="94" t="s">
        <v>192</v>
      </c>
      <c r="B56" s="4" t="s">
        <v>183</v>
      </c>
      <c r="C56" s="174"/>
      <c r="D56" s="174"/>
      <c r="E56" s="174"/>
      <c r="F56" s="174"/>
      <c r="G56" s="174"/>
      <c r="H56" s="174"/>
      <c r="I56" s="174"/>
      <c r="J56" s="175"/>
      <c r="K56" s="98">
        <f t="shared" si="8"/>
        <v>0</v>
      </c>
      <c r="L56" s="8"/>
      <c r="M56" s="8">
        <v>15</v>
      </c>
      <c r="N56" s="163">
        <f t="shared" si="9"/>
        <v>-15</v>
      </c>
      <c r="O56" s="8"/>
    </row>
    <row r="57" spans="1:15" s="4" customFormat="1" ht="12" customHeight="1" thickTop="1" thickBot="1" x14ac:dyDescent="0.25">
      <c r="A57" s="200" t="s">
        <v>193</v>
      </c>
      <c r="B57" s="4" t="s">
        <v>184</v>
      </c>
      <c r="C57" s="242"/>
      <c r="D57" s="242"/>
      <c r="E57" s="242"/>
      <c r="F57" s="242"/>
      <c r="G57" s="242"/>
      <c r="H57" s="242"/>
      <c r="I57" s="242"/>
      <c r="J57" s="243"/>
      <c r="K57" s="242"/>
      <c r="L57" s="8"/>
      <c r="M57" s="8"/>
      <c r="N57" s="163"/>
      <c r="O57" s="8"/>
    </row>
    <row r="58" spans="1:15" s="4" customFormat="1" ht="12" customHeight="1" thickTop="1" thickBot="1" x14ac:dyDescent="0.25">
      <c r="A58" s="94" t="s">
        <v>194</v>
      </c>
      <c r="B58" s="4" t="s">
        <v>185</v>
      </c>
      <c r="C58" s="174"/>
      <c r="D58" s="174"/>
      <c r="E58" s="174"/>
      <c r="F58" s="174"/>
      <c r="G58" s="174"/>
      <c r="H58" s="174"/>
      <c r="I58" s="174"/>
      <c r="J58" s="175"/>
      <c r="K58" s="98">
        <f t="shared" si="8"/>
        <v>0</v>
      </c>
      <c r="L58" s="8"/>
      <c r="M58" s="8">
        <v>10</v>
      </c>
      <c r="N58" s="163">
        <f t="shared" si="9"/>
        <v>-10</v>
      </c>
      <c r="O58" s="8"/>
    </row>
    <row r="59" spans="1:15" s="4" customFormat="1" ht="12" customHeight="1" thickTop="1" thickBot="1" x14ac:dyDescent="0.25">
      <c r="A59" s="94" t="s">
        <v>195</v>
      </c>
      <c r="B59" s="4" t="s">
        <v>186</v>
      </c>
      <c r="C59" s="174"/>
      <c r="D59" s="174"/>
      <c r="E59" s="174"/>
      <c r="F59" s="174"/>
      <c r="G59" s="174"/>
      <c r="H59" s="174"/>
      <c r="I59" s="174"/>
      <c r="J59" s="175"/>
      <c r="K59" s="98">
        <f t="shared" si="8"/>
        <v>0</v>
      </c>
      <c r="L59" s="8"/>
      <c r="M59" s="8">
        <v>10</v>
      </c>
      <c r="N59" s="163">
        <f t="shared" si="9"/>
        <v>-10</v>
      </c>
      <c r="O59" s="8"/>
    </row>
    <row r="60" spans="1:15" s="4" customFormat="1" ht="12" customHeight="1" thickTop="1" thickBot="1" x14ac:dyDescent="0.25">
      <c r="A60" s="200" t="s">
        <v>196</v>
      </c>
      <c r="B60" s="4" t="s">
        <v>187</v>
      </c>
      <c r="C60" s="172"/>
      <c r="D60" s="172"/>
      <c r="E60" s="172"/>
      <c r="F60" s="172"/>
      <c r="G60" s="172"/>
      <c r="H60" s="172"/>
      <c r="I60" s="172"/>
      <c r="J60" s="173"/>
      <c r="K60" s="98">
        <f t="shared" si="8"/>
        <v>0</v>
      </c>
      <c r="L60" s="8"/>
      <c r="M60" s="8">
        <v>430</v>
      </c>
      <c r="N60" s="163">
        <f t="shared" si="9"/>
        <v>-430</v>
      </c>
      <c r="O60" s="8"/>
    </row>
    <row r="61" spans="1:15" s="4" customFormat="1" ht="12" customHeight="1" thickTop="1" thickBot="1" x14ac:dyDescent="0.25">
      <c r="A61" s="200" t="s">
        <v>197</v>
      </c>
      <c r="B61" s="4" t="s">
        <v>188</v>
      </c>
      <c r="C61" s="242"/>
      <c r="D61" s="242"/>
      <c r="E61" s="242"/>
      <c r="F61" s="242"/>
      <c r="G61" s="242"/>
      <c r="H61" s="242"/>
      <c r="I61" s="242"/>
      <c r="J61" s="243"/>
      <c r="K61" s="242"/>
      <c r="L61" s="8"/>
      <c r="M61" s="8"/>
      <c r="N61" s="163"/>
      <c r="O61" s="8"/>
    </row>
    <row r="62" spans="1:15" s="4" customFormat="1" ht="12" customHeight="1" thickTop="1" thickBot="1" x14ac:dyDescent="0.25">
      <c r="A62" s="94" t="s">
        <v>198</v>
      </c>
      <c r="B62" s="4" t="s">
        <v>189</v>
      </c>
      <c r="C62" s="172"/>
      <c r="D62" s="172"/>
      <c r="E62" s="172"/>
      <c r="F62" s="172"/>
      <c r="G62" s="172"/>
      <c r="H62" s="172"/>
      <c r="I62" s="172"/>
      <c r="J62" s="173"/>
      <c r="K62" s="98">
        <f t="shared" si="8"/>
        <v>0</v>
      </c>
      <c r="L62" s="8"/>
      <c r="M62" s="8">
        <v>40</v>
      </c>
      <c r="N62" s="163">
        <f t="shared" si="9"/>
        <v>-40</v>
      </c>
      <c r="O62" s="8"/>
    </row>
    <row r="63" spans="1:15" s="4" customFormat="1" ht="12" customHeight="1" thickTop="1" thickBot="1" x14ac:dyDescent="0.25">
      <c r="A63" s="94" t="s">
        <v>206</v>
      </c>
      <c r="B63" s="4" t="s">
        <v>199</v>
      </c>
      <c r="C63" s="172"/>
      <c r="D63" s="172"/>
      <c r="E63" s="172"/>
      <c r="F63" s="172"/>
      <c r="G63" s="172"/>
      <c r="H63" s="172"/>
      <c r="I63" s="172"/>
      <c r="J63" s="173"/>
      <c r="K63" s="98">
        <f t="shared" si="8"/>
        <v>0</v>
      </c>
      <c r="L63" s="8"/>
      <c r="M63" s="8">
        <v>35</v>
      </c>
      <c r="N63" s="163">
        <f t="shared" si="9"/>
        <v>-35</v>
      </c>
      <c r="O63" s="8"/>
    </row>
    <row r="64" spans="1:15" s="4" customFormat="1" ht="12" customHeight="1" thickTop="1" thickBot="1" x14ac:dyDescent="0.25">
      <c r="A64" s="94" t="s">
        <v>123</v>
      </c>
      <c r="B64" s="4" t="s">
        <v>200</v>
      </c>
      <c r="C64" s="172"/>
      <c r="D64" s="172"/>
      <c r="E64" s="172"/>
      <c r="F64" s="172"/>
      <c r="G64" s="172"/>
      <c r="H64" s="172"/>
      <c r="I64" s="172"/>
      <c r="J64" s="173"/>
      <c r="K64" s="98">
        <f t="shared" si="8"/>
        <v>0</v>
      </c>
      <c r="L64" s="8"/>
      <c r="M64" s="8">
        <v>20</v>
      </c>
      <c r="N64" s="163">
        <f t="shared" si="9"/>
        <v>-20</v>
      </c>
      <c r="O64" s="8"/>
    </row>
    <row r="65" spans="1:15" s="4" customFormat="1" ht="12" customHeight="1" thickTop="1" thickBot="1" x14ac:dyDescent="0.25">
      <c r="A65" s="94" t="s">
        <v>129</v>
      </c>
      <c r="B65" s="4" t="s">
        <v>201</v>
      </c>
      <c r="C65" s="174"/>
      <c r="D65" s="174"/>
      <c r="E65" s="174"/>
      <c r="F65" s="174"/>
      <c r="G65" s="174"/>
      <c r="H65" s="174"/>
      <c r="I65" s="174"/>
      <c r="J65" s="175"/>
      <c r="K65" s="98">
        <f t="shared" si="8"/>
        <v>0</v>
      </c>
      <c r="L65" s="8"/>
      <c r="M65" s="8">
        <v>20</v>
      </c>
      <c r="N65" s="163">
        <f t="shared" si="9"/>
        <v>-20</v>
      </c>
      <c r="O65" s="8"/>
    </row>
    <row r="66" spans="1:15" s="4" customFormat="1" ht="12" customHeight="1" thickTop="1" thickBot="1" x14ac:dyDescent="0.25">
      <c r="A66" s="94" t="s">
        <v>207</v>
      </c>
      <c r="B66" s="4" t="s">
        <v>202</v>
      </c>
      <c r="C66" s="174"/>
      <c r="D66" s="174"/>
      <c r="E66" s="174"/>
      <c r="F66" s="174"/>
      <c r="G66" s="174"/>
      <c r="H66" s="174"/>
      <c r="I66" s="174"/>
      <c r="J66" s="175"/>
      <c r="K66" s="98">
        <f t="shared" si="8"/>
        <v>0</v>
      </c>
      <c r="L66" s="8"/>
      <c r="M66" s="8">
        <v>20</v>
      </c>
      <c r="N66" s="163">
        <f t="shared" si="9"/>
        <v>-20</v>
      </c>
      <c r="O66" s="8"/>
    </row>
    <row r="67" spans="1:15" s="4" customFormat="1" ht="12" customHeight="1" thickTop="1" thickBot="1" x14ac:dyDescent="0.25">
      <c r="A67" s="94" t="s">
        <v>208</v>
      </c>
      <c r="B67" s="4" t="s">
        <v>203</v>
      </c>
      <c r="C67" s="174"/>
      <c r="D67" s="174"/>
      <c r="E67" s="174"/>
      <c r="F67" s="174"/>
      <c r="G67" s="174"/>
      <c r="H67" s="174"/>
      <c r="I67" s="174"/>
      <c r="J67" s="175"/>
      <c r="K67" s="98">
        <f t="shared" si="8"/>
        <v>0</v>
      </c>
      <c r="L67" s="8"/>
      <c r="M67" s="8">
        <v>30</v>
      </c>
      <c r="N67" s="163">
        <f t="shared" si="9"/>
        <v>-30</v>
      </c>
      <c r="O67" s="8"/>
    </row>
    <row r="68" spans="1:15" s="4" customFormat="1" ht="12" customHeight="1" thickTop="1" thickBot="1" x14ac:dyDescent="0.25">
      <c r="A68" s="200" t="s">
        <v>209</v>
      </c>
      <c r="B68" s="4" t="s">
        <v>204</v>
      </c>
      <c r="C68" s="202"/>
      <c r="D68" s="202"/>
      <c r="E68" s="202"/>
      <c r="F68" s="202"/>
      <c r="G68" s="202"/>
      <c r="H68" s="202"/>
      <c r="I68" s="202"/>
      <c r="J68" s="203"/>
      <c r="K68" s="98">
        <f t="shared" si="8"/>
        <v>0</v>
      </c>
      <c r="L68" s="8"/>
      <c r="M68" s="8">
        <v>0</v>
      </c>
      <c r="N68" s="163">
        <f t="shared" si="9"/>
        <v>0</v>
      </c>
      <c r="O68" s="8"/>
    </row>
    <row r="69" spans="1:15" s="4" customFormat="1" ht="12" customHeight="1" thickTop="1" thickBot="1" x14ac:dyDescent="0.25">
      <c r="A69" s="200" t="s">
        <v>210</v>
      </c>
      <c r="B69" s="4" t="s">
        <v>205</v>
      </c>
      <c r="C69" s="174"/>
      <c r="D69" s="174"/>
      <c r="E69" s="174"/>
      <c r="F69" s="174"/>
      <c r="G69" s="174"/>
      <c r="H69" s="174"/>
      <c r="I69" s="174"/>
      <c r="J69" s="175"/>
      <c r="K69" s="98">
        <f t="shared" si="8"/>
        <v>0</v>
      </c>
      <c r="L69" s="8"/>
      <c r="M69" s="8">
        <v>100</v>
      </c>
      <c r="N69" s="163">
        <f t="shared" si="9"/>
        <v>-100</v>
      </c>
      <c r="O69" s="8"/>
    </row>
    <row r="70" spans="1:15" s="4" customFormat="1" ht="12" customHeight="1" thickTop="1" thickBot="1" x14ac:dyDescent="0.25">
      <c r="A70" s="219"/>
      <c r="B70" s="220"/>
      <c r="C70" s="220"/>
      <c r="D70" s="220"/>
      <c r="E70" s="220"/>
      <c r="F70" s="220"/>
      <c r="G70" s="220"/>
      <c r="H70" s="220"/>
      <c r="I70" s="220"/>
      <c r="J70" s="221"/>
      <c r="K70" s="84"/>
      <c r="L70" s="8"/>
      <c r="M70" s="8"/>
      <c r="N70" s="8"/>
      <c r="O70" s="8"/>
    </row>
    <row r="71" spans="1:15" s="9" customFormat="1" ht="12" customHeight="1" thickBot="1" x14ac:dyDescent="0.25">
      <c r="A71" s="246" t="s">
        <v>222</v>
      </c>
      <c r="B71" s="247" t="s">
        <v>211</v>
      </c>
      <c r="C71" s="248"/>
      <c r="D71" s="248"/>
      <c r="E71" s="248"/>
      <c r="F71" s="248"/>
      <c r="G71" s="248"/>
      <c r="H71" s="248"/>
      <c r="I71" s="248"/>
      <c r="J71" s="249"/>
      <c r="K71" s="263"/>
      <c r="L71" s="58"/>
      <c r="M71" s="58">
        <f>SUM(M74:M85)</f>
        <v>0</v>
      </c>
      <c r="N71" s="164">
        <f>K74-M71</f>
        <v>0</v>
      </c>
      <c r="O71" s="58"/>
    </row>
    <row r="72" spans="1:15" s="9" customFormat="1" ht="12" customHeight="1" thickTop="1" x14ac:dyDescent="0.2">
      <c r="A72" s="264"/>
      <c r="B72" s="273" t="s">
        <v>267</v>
      </c>
      <c r="C72" s="265"/>
      <c r="D72" s="265"/>
      <c r="E72" s="265"/>
      <c r="F72" s="265"/>
      <c r="G72" s="265"/>
      <c r="H72" s="265"/>
      <c r="I72" s="265"/>
      <c r="J72" s="266"/>
      <c r="K72" s="267"/>
      <c r="L72" s="58"/>
      <c r="M72" s="58"/>
      <c r="N72" s="164"/>
      <c r="O72" s="58"/>
    </row>
    <row r="73" spans="1:15" s="12" customFormat="1" ht="5.0999999999999996" customHeight="1" thickBot="1" x14ac:dyDescent="0.25">
      <c r="A73" s="268"/>
      <c r="B73" s="269"/>
      <c r="C73" s="270"/>
      <c r="D73" s="270"/>
      <c r="E73" s="270"/>
      <c r="F73" s="270"/>
      <c r="G73" s="270"/>
      <c r="H73" s="270"/>
      <c r="I73" s="270"/>
      <c r="J73" s="271"/>
      <c r="K73" s="272"/>
      <c r="L73" s="18"/>
      <c r="M73" s="15"/>
      <c r="N73" s="15"/>
      <c r="O73" s="15"/>
    </row>
    <row r="74" spans="1:15" s="4" customFormat="1" ht="12" customHeight="1" thickTop="1" thickBot="1" x14ac:dyDescent="0.25">
      <c r="A74" s="250" t="s">
        <v>223</v>
      </c>
      <c r="B74" s="251" t="s">
        <v>212</v>
      </c>
      <c r="C74" s="242"/>
      <c r="D74" s="242"/>
      <c r="E74" s="242"/>
      <c r="F74" s="242"/>
      <c r="G74" s="242"/>
      <c r="H74" s="242"/>
      <c r="I74" s="242"/>
      <c r="J74" s="243"/>
      <c r="K74" s="252">
        <f>SUM(K75:K85)</f>
        <v>0</v>
      </c>
      <c r="L74" s="8"/>
      <c r="M74" s="8"/>
      <c r="N74" s="163"/>
      <c r="O74" s="8"/>
    </row>
    <row r="75" spans="1:15" s="4" customFormat="1" ht="12" customHeight="1" thickTop="1" thickBot="1" x14ac:dyDescent="0.25">
      <c r="A75" s="94" t="s">
        <v>224</v>
      </c>
      <c r="B75" s="4" t="s">
        <v>213</v>
      </c>
      <c r="C75" s="172"/>
      <c r="D75" s="172"/>
      <c r="E75" s="172"/>
      <c r="F75" s="172"/>
      <c r="G75" s="172"/>
      <c r="H75" s="172"/>
      <c r="I75" s="172"/>
      <c r="J75" s="173"/>
      <c r="K75" s="98">
        <f>SUM(C75:J75)</f>
        <v>0</v>
      </c>
      <c r="L75" s="8"/>
      <c r="M75" s="8">
        <v>0</v>
      </c>
      <c r="N75" s="163">
        <f t="shared" ref="N75:N85" si="10">K75-M75</f>
        <v>0</v>
      </c>
      <c r="O75" s="8"/>
    </row>
    <row r="76" spans="1:15" s="4" customFormat="1" ht="12" customHeight="1" thickTop="1" thickBot="1" x14ac:dyDescent="0.25">
      <c r="A76" s="94" t="s">
        <v>225</v>
      </c>
      <c r="B76" s="4" t="s">
        <v>214</v>
      </c>
      <c r="C76" s="176"/>
      <c r="D76" s="176"/>
      <c r="E76" s="176"/>
      <c r="F76" s="176"/>
      <c r="G76" s="176"/>
      <c r="H76" s="176"/>
      <c r="I76" s="176"/>
      <c r="J76" s="177"/>
      <c r="K76" s="98">
        <f>SUM(C76:J76)</f>
        <v>0</v>
      </c>
      <c r="L76" s="8"/>
      <c r="M76" s="8">
        <v>0</v>
      </c>
      <c r="N76" s="163">
        <f t="shared" si="10"/>
        <v>0</v>
      </c>
      <c r="O76" s="8"/>
    </row>
    <row r="77" spans="1:15" s="4" customFormat="1" ht="12" customHeight="1" thickTop="1" thickBot="1" x14ac:dyDescent="0.25">
      <c r="A77" s="94" t="s">
        <v>226</v>
      </c>
      <c r="B77" s="4" t="s">
        <v>167</v>
      </c>
      <c r="C77" s="174"/>
      <c r="D77" s="174"/>
      <c r="E77" s="174"/>
      <c r="F77" s="174"/>
      <c r="G77" s="174"/>
      <c r="H77" s="174"/>
      <c r="I77" s="174"/>
      <c r="J77" s="175"/>
      <c r="K77" s="98">
        <f>SUM(C77:J77)</f>
        <v>0</v>
      </c>
      <c r="L77" s="8"/>
      <c r="M77" s="8">
        <v>0</v>
      </c>
      <c r="N77" s="163">
        <f>K77-M77</f>
        <v>0</v>
      </c>
      <c r="O77" s="8"/>
    </row>
    <row r="78" spans="1:15" s="4" customFormat="1" ht="12" customHeight="1" thickTop="1" thickBot="1" x14ac:dyDescent="0.25">
      <c r="A78" s="94" t="s">
        <v>227</v>
      </c>
      <c r="B78" s="4" t="s">
        <v>173</v>
      </c>
      <c r="C78" s="174"/>
      <c r="D78" s="174"/>
      <c r="E78" s="174"/>
      <c r="F78" s="174"/>
      <c r="G78" s="174"/>
      <c r="H78" s="174"/>
      <c r="I78" s="174"/>
      <c r="J78" s="175"/>
      <c r="K78" s="98">
        <f>SUM(C78:J78)</f>
        <v>0</v>
      </c>
      <c r="L78" s="8"/>
      <c r="M78" s="8">
        <v>0</v>
      </c>
      <c r="N78" s="163">
        <f t="shared" ref="N78" si="11">K78-M78</f>
        <v>0</v>
      </c>
      <c r="O78" s="8"/>
    </row>
    <row r="79" spans="1:15" s="4" customFormat="1" ht="12" customHeight="1" thickTop="1" thickBot="1" x14ac:dyDescent="0.25">
      <c r="A79" s="94" t="s">
        <v>228</v>
      </c>
      <c r="B79" s="4" t="s">
        <v>215</v>
      </c>
      <c r="C79" s="174"/>
      <c r="D79" s="174"/>
      <c r="E79" s="174"/>
      <c r="F79" s="174"/>
      <c r="G79" s="174"/>
      <c r="H79" s="174"/>
      <c r="I79" s="174"/>
      <c r="J79" s="175"/>
      <c r="K79" s="98">
        <f>SUM(C79:J79)</f>
        <v>0</v>
      </c>
      <c r="L79" s="8"/>
      <c r="M79" s="8">
        <v>0</v>
      </c>
      <c r="N79" s="163">
        <f>K79-M79</f>
        <v>0</v>
      </c>
      <c r="O79" s="8"/>
    </row>
    <row r="80" spans="1:15" s="4" customFormat="1" ht="12" customHeight="1" thickTop="1" thickBot="1" x14ac:dyDescent="0.25">
      <c r="A80" s="94" t="s">
        <v>229</v>
      </c>
      <c r="B80" s="4" t="s">
        <v>216</v>
      </c>
      <c r="C80" s="174"/>
      <c r="D80" s="174"/>
      <c r="E80" s="174"/>
      <c r="F80" s="174"/>
      <c r="G80" s="174"/>
      <c r="H80" s="174"/>
      <c r="I80" s="174"/>
      <c r="J80" s="175"/>
      <c r="K80" s="98">
        <f t="shared" ref="K80:K84" si="12">SUM(C80:J80)</f>
        <v>0</v>
      </c>
      <c r="L80" s="8"/>
      <c r="M80" s="8">
        <v>0</v>
      </c>
      <c r="N80" s="163">
        <f t="shared" ref="N80:N84" si="13">K80-M80</f>
        <v>0</v>
      </c>
      <c r="O80" s="8"/>
    </row>
    <row r="81" spans="1:15" s="4" customFormat="1" ht="12" customHeight="1" thickTop="1" thickBot="1" x14ac:dyDescent="0.25">
      <c r="A81" s="94" t="s">
        <v>230</v>
      </c>
      <c r="B81" s="4" t="s">
        <v>217</v>
      </c>
      <c r="C81" s="174"/>
      <c r="D81" s="174"/>
      <c r="E81" s="174"/>
      <c r="F81" s="174"/>
      <c r="G81" s="174"/>
      <c r="H81" s="174"/>
      <c r="I81" s="174"/>
      <c r="J81" s="175"/>
      <c r="K81" s="98">
        <f t="shared" si="12"/>
        <v>0</v>
      </c>
      <c r="L81" s="8"/>
      <c r="M81" s="8">
        <v>0</v>
      </c>
      <c r="N81" s="163">
        <f t="shared" si="13"/>
        <v>0</v>
      </c>
      <c r="O81" s="8"/>
    </row>
    <row r="82" spans="1:15" s="4" customFormat="1" ht="12" customHeight="1" thickTop="1" thickBot="1" x14ac:dyDescent="0.25">
      <c r="A82" s="94" t="s">
        <v>231</v>
      </c>
      <c r="B82" s="4" t="s">
        <v>218</v>
      </c>
      <c r="C82" s="174"/>
      <c r="D82" s="174"/>
      <c r="E82" s="174"/>
      <c r="F82" s="174"/>
      <c r="G82" s="174"/>
      <c r="H82" s="174"/>
      <c r="I82" s="174"/>
      <c r="J82" s="175"/>
      <c r="K82" s="98">
        <f t="shared" si="12"/>
        <v>0</v>
      </c>
      <c r="L82" s="8"/>
      <c r="M82" s="8">
        <v>0</v>
      </c>
      <c r="N82" s="163">
        <f t="shared" si="13"/>
        <v>0</v>
      </c>
      <c r="O82" s="8"/>
    </row>
    <row r="83" spans="1:15" s="4" customFormat="1" ht="12" customHeight="1" thickTop="1" thickBot="1" x14ac:dyDescent="0.25">
      <c r="A83" s="94" t="s">
        <v>232</v>
      </c>
      <c r="B83" s="4" t="s">
        <v>219</v>
      </c>
      <c r="C83" s="174"/>
      <c r="D83" s="174"/>
      <c r="E83" s="174"/>
      <c r="F83" s="174"/>
      <c r="G83" s="174"/>
      <c r="H83" s="174"/>
      <c r="I83" s="174"/>
      <c r="J83" s="175"/>
      <c r="K83" s="98">
        <f t="shared" si="12"/>
        <v>0</v>
      </c>
      <c r="L83" s="8"/>
      <c r="M83" s="8">
        <v>0</v>
      </c>
      <c r="N83" s="163">
        <f t="shared" si="13"/>
        <v>0</v>
      </c>
      <c r="O83" s="8"/>
    </row>
    <row r="84" spans="1:15" s="4" customFormat="1" ht="12" customHeight="1" thickTop="1" thickBot="1" x14ac:dyDescent="0.25">
      <c r="A84" s="94" t="s">
        <v>233</v>
      </c>
      <c r="B84" s="4" t="s">
        <v>220</v>
      </c>
      <c r="C84" s="174"/>
      <c r="D84" s="174"/>
      <c r="E84" s="174"/>
      <c r="F84" s="174"/>
      <c r="G84" s="174"/>
      <c r="H84" s="174"/>
      <c r="I84" s="174"/>
      <c r="J84" s="175"/>
      <c r="K84" s="98">
        <f t="shared" si="12"/>
        <v>0</v>
      </c>
      <c r="L84" s="8"/>
      <c r="M84" s="8">
        <v>0</v>
      </c>
      <c r="N84" s="163">
        <f t="shared" si="13"/>
        <v>0</v>
      </c>
      <c r="O84" s="8"/>
    </row>
    <row r="85" spans="1:15" s="4" customFormat="1" ht="12" customHeight="1" thickTop="1" thickBot="1" x14ac:dyDescent="0.25">
      <c r="A85" s="94" t="s">
        <v>234</v>
      </c>
      <c r="B85" s="4" t="s">
        <v>221</v>
      </c>
      <c r="C85" s="174"/>
      <c r="D85" s="174"/>
      <c r="E85" s="174"/>
      <c r="F85" s="174"/>
      <c r="G85" s="174"/>
      <c r="H85" s="174"/>
      <c r="I85" s="174"/>
      <c r="J85" s="175"/>
      <c r="K85" s="98">
        <f>SUM(C85:J85)</f>
        <v>0</v>
      </c>
      <c r="L85" s="8"/>
      <c r="M85" s="8">
        <v>0</v>
      </c>
      <c r="N85" s="163">
        <f t="shared" si="10"/>
        <v>0</v>
      </c>
      <c r="O85" s="8"/>
    </row>
    <row r="86" spans="1:15" s="12" customFormat="1" ht="4.8" customHeight="1" thickTop="1" x14ac:dyDescent="0.2">
      <c r="A86" s="233"/>
      <c r="B86" s="234"/>
      <c r="C86" s="225"/>
      <c r="D86" s="225"/>
      <c r="E86" s="225"/>
      <c r="F86" s="225"/>
      <c r="G86" s="225"/>
      <c r="H86" s="225"/>
      <c r="I86" s="225"/>
      <c r="J86" s="226"/>
      <c r="K86" s="227"/>
      <c r="L86" s="18"/>
      <c r="M86" s="15"/>
      <c r="N86" s="15"/>
      <c r="O86" s="15"/>
    </row>
    <row r="87" spans="1:15" s="4" customFormat="1" ht="12" customHeight="1" thickBot="1" x14ac:dyDescent="0.25">
      <c r="A87" s="228"/>
      <c r="B87" s="229"/>
      <c r="C87" s="230"/>
      <c r="D87" s="230"/>
      <c r="E87" s="230"/>
      <c r="F87" s="230"/>
      <c r="G87" s="230"/>
      <c r="H87" s="230"/>
      <c r="I87" s="230"/>
      <c r="J87" s="231"/>
      <c r="K87" s="232"/>
      <c r="L87" s="8"/>
      <c r="M87" s="8"/>
      <c r="N87" s="8"/>
      <c r="O87" s="8"/>
    </row>
    <row r="88" spans="1:15" s="9" customFormat="1" ht="12" customHeight="1" thickTop="1" thickBot="1" x14ac:dyDescent="0.25">
      <c r="A88" s="204" t="s">
        <v>236</v>
      </c>
      <c r="B88" s="155" t="s">
        <v>235</v>
      </c>
      <c r="C88" s="248"/>
      <c r="D88" s="248"/>
      <c r="E88" s="248"/>
      <c r="F88" s="248"/>
      <c r="G88" s="248"/>
      <c r="H88" s="248"/>
      <c r="I88" s="248"/>
      <c r="J88" s="249"/>
      <c r="K88" s="252">
        <f>SUM(K89:K95)</f>
        <v>0</v>
      </c>
      <c r="L88" s="58"/>
      <c r="M88" s="58">
        <f>SUM(M89:M95)</f>
        <v>85</v>
      </c>
      <c r="N88" s="164">
        <f>K88-M88</f>
        <v>-85</v>
      </c>
      <c r="O88" s="58"/>
    </row>
    <row r="89" spans="1:15" s="4" customFormat="1" ht="12" customHeight="1" thickTop="1" thickBot="1" x14ac:dyDescent="0.25">
      <c r="A89" s="200" t="s">
        <v>237</v>
      </c>
      <c r="B89" s="4" t="s">
        <v>246</v>
      </c>
      <c r="C89" s="176"/>
      <c r="D89" s="176"/>
      <c r="E89" s="176"/>
      <c r="F89" s="176"/>
      <c r="G89" s="176"/>
      <c r="H89" s="176"/>
      <c r="I89" s="176"/>
      <c r="J89" s="177"/>
      <c r="K89" s="98">
        <f t="shared" ref="K89:K95" si="14">SUM(C89:J89)</f>
        <v>0</v>
      </c>
      <c r="L89" s="8"/>
      <c r="M89" s="8">
        <v>0</v>
      </c>
      <c r="N89" s="163">
        <f>K89-M89</f>
        <v>0</v>
      </c>
      <c r="O89" s="8"/>
    </row>
    <row r="90" spans="1:15" s="4" customFormat="1" ht="12" customHeight="1" thickTop="1" thickBot="1" x14ac:dyDescent="0.25">
      <c r="A90" s="200" t="s">
        <v>238</v>
      </c>
      <c r="B90" s="4" t="s">
        <v>247</v>
      </c>
      <c r="C90" s="242"/>
      <c r="D90" s="242"/>
      <c r="E90" s="242"/>
      <c r="F90" s="242"/>
      <c r="G90" s="242"/>
      <c r="H90" s="242"/>
      <c r="I90" s="242"/>
      <c r="J90" s="243"/>
      <c r="K90" s="242"/>
      <c r="L90" s="8"/>
      <c r="M90" s="8"/>
      <c r="N90" s="163"/>
      <c r="O90" s="8"/>
    </row>
    <row r="91" spans="1:15" s="4" customFormat="1" ht="12" customHeight="1" thickTop="1" thickBot="1" x14ac:dyDescent="0.25">
      <c r="A91" s="94" t="s">
        <v>239</v>
      </c>
      <c r="B91" s="4" t="s">
        <v>167</v>
      </c>
      <c r="C91" s="174"/>
      <c r="D91" s="174"/>
      <c r="E91" s="174"/>
      <c r="F91" s="174"/>
      <c r="G91" s="174"/>
      <c r="H91" s="174"/>
      <c r="I91" s="174"/>
      <c r="J91" s="175"/>
      <c r="K91" s="98">
        <f t="shared" si="14"/>
        <v>0</v>
      </c>
      <c r="L91" s="8"/>
      <c r="M91" s="8">
        <v>0</v>
      </c>
      <c r="N91" s="163">
        <f t="shared" ref="N91:N95" si="15">K91-M91</f>
        <v>0</v>
      </c>
      <c r="O91" s="8"/>
    </row>
    <row r="92" spans="1:15" s="4" customFormat="1" ht="12" customHeight="1" thickTop="1" thickBot="1" x14ac:dyDescent="0.25">
      <c r="A92" s="94" t="s">
        <v>240</v>
      </c>
      <c r="B92" s="4" t="s">
        <v>173</v>
      </c>
      <c r="C92" s="174"/>
      <c r="D92" s="174"/>
      <c r="E92" s="174"/>
      <c r="F92" s="174"/>
      <c r="G92" s="174"/>
      <c r="H92" s="174"/>
      <c r="I92" s="174"/>
      <c r="J92" s="175"/>
      <c r="K92" s="98">
        <f t="shared" si="14"/>
        <v>0</v>
      </c>
      <c r="L92" s="8"/>
      <c r="M92" s="8">
        <v>0</v>
      </c>
      <c r="N92" s="163">
        <f t="shared" si="15"/>
        <v>0</v>
      </c>
      <c r="O92" s="8"/>
    </row>
    <row r="93" spans="1:15" s="4" customFormat="1" ht="12" customHeight="1" thickTop="1" thickBot="1" x14ac:dyDescent="0.25">
      <c r="A93" s="94" t="s">
        <v>241</v>
      </c>
      <c r="B93" s="4" t="s">
        <v>215</v>
      </c>
      <c r="C93" s="174"/>
      <c r="D93" s="174"/>
      <c r="E93" s="174"/>
      <c r="F93" s="174"/>
      <c r="G93" s="174"/>
      <c r="H93" s="174"/>
      <c r="I93" s="174"/>
      <c r="J93" s="175"/>
      <c r="K93" s="98">
        <f t="shared" si="14"/>
        <v>0</v>
      </c>
      <c r="L93" s="8"/>
      <c r="M93" s="8">
        <v>0</v>
      </c>
      <c r="N93" s="163">
        <f t="shared" si="15"/>
        <v>0</v>
      </c>
      <c r="O93" s="8"/>
    </row>
    <row r="94" spans="1:15" s="4" customFormat="1" ht="12" customHeight="1" thickTop="1" thickBot="1" x14ac:dyDescent="0.25">
      <c r="A94" s="200" t="s">
        <v>242</v>
      </c>
      <c r="B94" s="4" t="s">
        <v>245</v>
      </c>
      <c r="C94" s="174"/>
      <c r="D94" s="174"/>
      <c r="E94" s="174"/>
      <c r="F94" s="174"/>
      <c r="G94" s="174"/>
      <c r="H94" s="174"/>
      <c r="I94" s="174"/>
      <c r="J94" s="175"/>
      <c r="K94" s="98">
        <f t="shared" si="14"/>
        <v>0</v>
      </c>
      <c r="L94" s="8"/>
      <c r="M94" s="8">
        <v>15</v>
      </c>
      <c r="N94" s="163">
        <f t="shared" si="15"/>
        <v>-15</v>
      </c>
      <c r="O94" s="8"/>
    </row>
    <row r="95" spans="1:15" s="4" customFormat="1" ht="12" customHeight="1" thickTop="1" thickBot="1" x14ac:dyDescent="0.25">
      <c r="A95" s="200" t="s">
        <v>243</v>
      </c>
      <c r="B95" s="4" t="s">
        <v>244</v>
      </c>
      <c r="C95" s="172"/>
      <c r="D95" s="172"/>
      <c r="E95" s="172"/>
      <c r="F95" s="172"/>
      <c r="G95" s="172"/>
      <c r="H95" s="172"/>
      <c r="I95" s="172"/>
      <c r="J95" s="173"/>
      <c r="K95" s="98">
        <f t="shared" si="14"/>
        <v>0</v>
      </c>
      <c r="L95" s="8"/>
      <c r="M95" s="8">
        <v>70</v>
      </c>
      <c r="N95" s="163">
        <f t="shared" si="15"/>
        <v>-70</v>
      </c>
      <c r="O95" s="8"/>
    </row>
    <row r="96" spans="1:15" s="4" customFormat="1" ht="12" customHeight="1" thickTop="1" thickBot="1" x14ac:dyDescent="0.25">
      <c r="A96" s="94"/>
      <c r="C96" s="244"/>
      <c r="D96" s="244"/>
      <c r="E96" s="244"/>
      <c r="F96" s="244"/>
      <c r="G96" s="244"/>
      <c r="H96" s="244"/>
      <c r="I96" s="244"/>
      <c r="J96" s="245"/>
      <c r="K96" s="244"/>
      <c r="L96" s="8"/>
      <c r="M96" s="8"/>
      <c r="N96" s="8"/>
      <c r="O96" s="8"/>
    </row>
    <row r="97" spans="1:15" s="9" customFormat="1" ht="12" customHeight="1" thickTop="1" thickBot="1" x14ac:dyDescent="0.25">
      <c r="A97" s="205" t="s">
        <v>248</v>
      </c>
      <c r="B97" s="104" t="s">
        <v>249</v>
      </c>
      <c r="C97" s="248"/>
      <c r="D97" s="248"/>
      <c r="E97" s="248"/>
      <c r="F97" s="248"/>
      <c r="G97" s="248"/>
      <c r="H97" s="248"/>
      <c r="I97" s="248"/>
      <c r="J97" s="249"/>
      <c r="K97" s="252">
        <f>SUM(K98:K98)</f>
        <v>0</v>
      </c>
      <c r="L97" s="58"/>
      <c r="M97" s="58">
        <f>M98</f>
        <v>4000</v>
      </c>
      <c r="N97" s="164">
        <f>K97-M97</f>
        <v>-4000</v>
      </c>
      <c r="O97" s="58"/>
    </row>
    <row r="98" spans="1:15" s="4" customFormat="1" ht="12" customHeight="1" thickTop="1" thickBot="1" x14ac:dyDescent="0.25">
      <c r="A98" s="200" t="s">
        <v>250</v>
      </c>
      <c r="B98" s="4" t="s">
        <v>251</v>
      </c>
      <c r="C98" s="206"/>
      <c r="D98" s="206"/>
      <c r="E98" s="206"/>
      <c r="F98" s="206"/>
      <c r="G98" s="206"/>
      <c r="H98" s="206"/>
      <c r="I98" s="206"/>
      <c r="J98" s="207"/>
      <c r="K98" s="98">
        <f t="shared" ref="K98" si="16">SUM(C98:J98)</f>
        <v>0</v>
      </c>
      <c r="L98" s="8"/>
      <c r="M98" s="8">
        <v>4000</v>
      </c>
      <c r="N98" s="163">
        <f>K98-M98</f>
        <v>-4000</v>
      </c>
      <c r="O98" s="8"/>
    </row>
    <row r="99" spans="1:15" s="4" customFormat="1" ht="12" customHeight="1" thickTop="1" thickBot="1" x14ac:dyDescent="0.25">
      <c r="A99" s="94"/>
      <c r="C99" s="244"/>
      <c r="D99" s="244"/>
      <c r="E99" s="244"/>
      <c r="F99" s="244"/>
      <c r="G99" s="244"/>
      <c r="H99" s="244"/>
      <c r="I99" s="244"/>
      <c r="J99" s="245"/>
      <c r="K99" s="244"/>
      <c r="L99" s="8"/>
      <c r="M99" s="8"/>
      <c r="N99" s="8"/>
      <c r="O99" s="8"/>
    </row>
    <row r="100" spans="1:15" s="4" customFormat="1" ht="12" customHeight="1" thickTop="1" thickBot="1" x14ac:dyDescent="0.25">
      <c r="A100" s="94"/>
      <c r="B100" s="104" t="s">
        <v>69</v>
      </c>
      <c r="C100" s="54"/>
      <c r="D100" s="54"/>
      <c r="E100" s="54"/>
      <c r="F100" s="54"/>
      <c r="G100" s="54"/>
      <c r="H100" s="54"/>
      <c r="I100" s="54"/>
      <c r="J100" s="55"/>
      <c r="K100" s="103">
        <f>SUM(K101:K104)</f>
        <v>0</v>
      </c>
      <c r="L100" s="8"/>
      <c r="M100" s="8"/>
      <c r="N100" s="164">
        <f t="shared" ref="N100:N104" si="17">K100-M100</f>
        <v>0</v>
      </c>
      <c r="O100" s="8"/>
    </row>
    <row r="101" spans="1:15" s="59" customFormat="1" ht="12" customHeight="1" thickTop="1" thickBot="1" x14ac:dyDescent="0.25">
      <c r="A101" s="96" t="s">
        <v>62</v>
      </c>
      <c r="B101" s="59" t="s">
        <v>66</v>
      </c>
      <c r="C101" s="180"/>
      <c r="D101" s="180"/>
      <c r="E101" s="180"/>
      <c r="F101" s="180"/>
      <c r="G101" s="180"/>
      <c r="H101" s="180"/>
      <c r="I101" s="180"/>
      <c r="J101" s="181"/>
      <c r="K101" s="98">
        <f>SUM(C101:J101)</f>
        <v>0</v>
      </c>
      <c r="L101" s="60"/>
      <c r="M101" s="60"/>
      <c r="N101" s="163">
        <f t="shared" si="17"/>
        <v>0</v>
      </c>
      <c r="O101" s="60"/>
    </row>
    <row r="102" spans="1:15" s="4" customFormat="1" ht="12" customHeight="1" thickTop="1" thickBot="1" x14ac:dyDescent="0.25">
      <c r="A102" s="94" t="s">
        <v>63</v>
      </c>
      <c r="B102" s="4" t="s">
        <v>60</v>
      </c>
      <c r="C102" s="172"/>
      <c r="D102" s="172"/>
      <c r="E102" s="172"/>
      <c r="F102" s="172"/>
      <c r="G102" s="172"/>
      <c r="H102" s="172"/>
      <c r="I102" s="172"/>
      <c r="J102" s="173"/>
      <c r="K102" s="98">
        <f>SUM(C102:J102)</f>
        <v>0</v>
      </c>
      <c r="L102" s="8"/>
      <c r="M102" s="8"/>
      <c r="N102" s="163">
        <f t="shared" si="17"/>
        <v>0</v>
      </c>
      <c r="O102" s="8"/>
    </row>
    <row r="103" spans="1:15" s="4" customFormat="1" ht="12" customHeight="1" thickTop="1" thickBot="1" x14ac:dyDescent="0.25">
      <c r="A103" s="94" t="s">
        <v>64</v>
      </c>
      <c r="B103" s="4" t="s">
        <v>59</v>
      </c>
      <c r="C103" s="174"/>
      <c r="D103" s="174"/>
      <c r="E103" s="174"/>
      <c r="F103" s="174"/>
      <c r="G103" s="174"/>
      <c r="H103" s="174"/>
      <c r="I103" s="174"/>
      <c r="J103" s="175"/>
      <c r="K103" s="98">
        <f>SUM(C103:J103)</f>
        <v>0</v>
      </c>
      <c r="L103" s="8"/>
      <c r="M103" s="8"/>
      <c r="N103" s="163">
        <f t="shared" si="17"/>
        <v>0</v>
      </c>
      <c r="O103" s="8"/>
    </row>
    <row r="104" spans="1:15" s="4" customFormat="1" ht="12" customHeight="1" thickTop="1" thickBot="1" x14ac:dyDescent="0.25">
      <c r="A104" s="16" t="s">
        <v>61</v>
      </c>
      <c r="B104" s="4" t="s">
        <v>65</v>
      </c>
      <c r="C104" s="178"/>
      <c r="D104" s="178"/>
      <c r="E104" s="178"/>
      <c r="F104" s="178"/>
      <c r="G104" s="178"/>
      <c r="H104" s="178"/>
      <c r="I104" s="178"/>
      <c r="J104" s="179"/>
      <c r="K104" s="98">
        <f>SUM(C104:J104)</f>
        <v>0</v>
      </c>
      <c r="L104" s="8"/>
      <c r="M104" s="8"/>
      <c r="N104" s="163">
        <f t="shared" si="17"/>
        <v>0</v>
      </c>
      <c r="O104" s="8"/>
    </row>
    <row r="105" spans="1:15" s="4" customFormat="1" ht="12" customHeight="1" x14ac:dyDescent="0.2">
      <c r="A105" s="239"/>
      <c r="B105" s="240"/>
      <c r="C105" s="253"/>
      <c r="D105" s="253"/>
      <c r="E105" s="253"/>
      <c r="F105" s="253"/>
      <c r="G105" s="253"/>
      <c r="H105" s="253"/>
      <c r="I105" s="253"/>
      <c r="J105" s="254"/>
      <c r="K105" s="255"/>
      <c r="L105" s="8"/>
      <c r="M105" s="8"/>
      <c r="N105" s="8"/>
      <c r="O105" s="8"/>
    </row>
    <row r="106" spans="1:15" s="4" customFormat="1" ht="12" customHeight="1" x14ac:dyDescent="0.2">
      <c r="J106" s="10"/>
      <c r="L106" s="8"/>
      <c r="M106" s="8"/>
      <c r="N106" s="8"/>
      <c r="O106" s="8"/>
    </row>
    <row r="107" spans="1:15" s="4" customFormat="1" ht="12" customHeight="1" x14ac:dyDescent="0.2">
      <c r="J107" s="10"/>
      <c r="L107" s="8"/>
      <c r="M107" s="8"/>
      <c r="N107" s="8"/>
      <c r="O107" s="8"/>
    </row>
    <row r="108" spans="1:15" s="4" customFormat="1" ht="12" customHeight="1" x14ac:dyDescent="0.2">
      <c r="J108" s="10"/>
      <c r="L108" s="8"/>
      <c r="M108" s="8"/>
      <c r="N108" s="8"/>
      <c r="O108" s="8"/>
    </row>
    <row r="109" spans="1:15" s="4" customFormat="1" ht="12" customHeight="1" x14ac:dyDescent="0.2">
      <c r="J109" s="10"/>
      <c r="L109" s="8"/>
      <c r="M109" s="8"/>
      <c r="N109" s="8"/>
      <c r="O109" s="8"/>
    </row>
    <row r="110" spans="1:15" s="4" customFormat="1" ht="12" customHeight="1" x14ac:dyDescent="0.2">
      <c r="J110" s="10"/>
      <c r="L110" s="8"/>
      <c r="M110" s="8"/>
      <c r="N110" s="8"/>
      <c r="O110" s="8"/>
    </row>
    <row r="111" spans="1:15" s="4" customFormat="1" ht="12" customHeight="1" x14ac:dyDescent="0.2">
      <c r="J111" s="10"/>
      <c r="L111" s="8"/>
      <c r="M111" s="8"/>
      <c r="N111" s="8"/>
      <c r="O111" s="8"/>
    </row>
    <row r="112" spans="1:15" s="4" customFormat="1" ht="12" customHeight="1" x14ac:dyDescent="0.2">
      <c r="J112" s="10"/>
      <c r="L112" s="8"/>
      <c r="M112" s="8"/>
      <c r="N112" s="8"/>
      <c r="O112" s="8"/>
    </row>
    <row r="113" spans="10:15" s="4" customFormat="1" ht="12" customHeight="1" x14ac:dyDescent="0.2">
      <c r="J113" s="10"/>
      <c r="L113" s="8"/>
      <c r="M113" s="8"/>
      <c r="N113" s="8"/>
      <c r="O113" s="8"/>
    </row>
    <row r="114" spans="10:15" s="4" customFormat="1" ht="12" customHeight="1" x14ac:dyDescent="0.2">
      <c r="J114" s="10"/>
      <c r="L114" s="8"/>
      <c r="M114" s="8"/>
      <c r="N114" s="8"/>
      <c r="O114" s="8"/>
    </row>
    <row r="115" spans="10:15" s="4" customFormat="1" ht="12" customHeight="1" x14ac:dyDescent="0.2">
      <c r="J115" s="10"/>
      <c r="L115" s="8"/>
      <c r="M115" s="8"/>
      <c r="N115" s="8"/>
      <c r="O115" s="8"/>
    </row>
    <row r="116" spans="10:15" s="4" customFormat="1" ht="12" customHeight="1" x14ac:dyDescent="0.2">
      <c r="J116" s="10"/>
      <c r="L116" s="8"/>
      <c r="M116" s="8"/>
      <c r="N116" s="8"/>
      <c r="O116" s="8"/>
    </row>
    <row r="117" spans="10:15" s="4" customFormat="1" ht="12" customHeight="1" x14ac:dyDescent="0.2">
      <c r="J117" s="10"/>
      <c r="L117" s="8"/>
      <c r="M117" s="8"/>
      <c r="N117" s="8"/>
      <c r="O117" s="8"/>
    </row>
    <row r="118" spans="10:15" s="4" customFormat="1" ht="12" customHeight="1" x14ac:dyDescent="0.2">
      <c r="J118" s="10"/>
      <c r="L118" s="8"/>
      <c r="M118" s="8"/>
      <c r="N118" s="8"/>
      <c r="O118" s="8"/>
    </row>
    <row r="119" spans="10:15" s="4" customFormat="1" ht="12" customHeight="1" x14ac:dyDescent="0.2">
      <c r="J119" s="10"/>
      <c r="L119" s="8"/>
      <c r="M119" s="8"/>
      <c r="N119" s="8"/>
      <c r="O119" s="8"/>
    </row>
    <row r="120" spans="10:15" s="4" customFormat="1" ht="12" customHeight="1" x14ac:dyDescent="0.2">
      <c r="J120" s="10"/>
      <c r="L120" s="8"/>
      <c r="M120" s="8"/>
      <c r="N120" s="8"/>
      <c r="O120" s="8"/>
    </row>
    <row r="121" spans="10:15" s="4" customFormat="1" ht="12" customHeight="1" x14ac:dyDescent="0.2">
      <c r="J121" s="10"/>
      <c r="L121" s="8"/>
      <c r="M121" s="8"/>
      <c r="N121" s="8"/>
      <c r="O121" s="8"/>
    </row>
    <row r="122" spans="10:15" s="4" customFormat="1" ht="12" customHeight="1" x14ac:dyDescent="0.2">
      <c r="J122" s="10"/>
      <c r="L122" s="8"/>
      <c r="M122" s="8"/>
      <c r="N122" s="8"/>
      <c r="O122" s="8"/>
    </row>
    <row r="123" spans="10:15" s="4" customFormat="1" ht="12" customHeight="1" x14ac:dyDescent="0.2">
      <c r="J123" s="10"/>
      <c r="L123" s="8"/>
      <c r="M123" s="8"/>
      <c r="N123" s="8"/>
      <c r="O123" s="8"/>
    </row>
    <row r="124" spans="10:15" s="4" customFormat="1" ht="12" customHeight="1" x14ac:dyDescent="0.2">
      <c r="J124" s="10"/>
      <c r="L124" s="8"/>
      <c r="M124" s="8"/>
      <c r="N124" s="8"/>
      <c r="O124" s="8"/>
    </row>
    <row r="125" spans="10:15" s="4" customFormat="1" ht="12" customHeight="1" x14ac:dyDescent="0.2">
      <c r="J125" s="10"/>
      <c r="L125" s="8"/>
      <c r="M125" s="8"/>
      <c r="N125" s="8"/>
      <c r="O125" s="8"/>
    </row>
    <row r="126" spans="10:15" s="4" customFormat="1" ht="12" customHeight="1" x14ac:dyDescent="0.2">
      <c r="J126" s="10"/>
      <c r="L126" s="8"/>
      <c r="M126" s="8"/>
      <c r="N126" s="8"/>
      <c r="O126" s="8"/>
    </row>
    <row r="127" spans="10:15" s="4" customFormat="1" ht="12" customHeight="1" x14ac:dyDescent="0.2">
      <c r="J127" s="10"/>
      <c r="L127" s="8"/>
      <c r="M127" s="8"/>
      <c r="N127" s="8"/>
      <c r="O127" s="8"/>
    </row>
    <row r="128" spans="10:15" s="4" customFormat="1" ht="12" customHeight="1" x14ac:dyDescent="0.2">
      <c r="J128" s="10"/>
      <c r="L128" s="8"/>
      <c r="M128" s="8"/>
      <c r="N128" s="8"/>
      <c r="O128" s="8"/>
    </row>
    <row r="129" spans="10:15" s="4" customFormat="1" ht="12" customHeight="1" x14ac:dyDescent="0.2">
      <c r="J129" s="10"/>
      <c r="L129" s="8"/>
      <c r="M129" s="8"/>
      <c r="N129" s="8"/>
      <c r="O129" s="8"/>
    </row>
    <row r="130" spans="10:15" s="4" customFormat="1" ht="12" customHeight="1" x14ac:dyDescent="0.2">
      <c r="J130" s="10"/>
      <c r="L130" s="8"/>
      <c r="M130" s="8"/>
      <c r="N130" s="8"/>
      <c r="O130" s="8"/>
    </row>
    <row r="131" spans="10:15" s="4" customFormat="1" ht="12" customHeight="1" x14ac:dyDescent="0.2">
      <c r="J131" s="10"/>
      <c r="L131" s="8"/>
      <c r="M131" s="8"/>
      <c r="N131" s="8"/>
      <c r="O131" s="8"/>
    </row>
    <row r="132" spans="10:15" s="4" customFormat="1" ht="12" customHeight="1" x14ac:dyDescent="0.2">
      <c r="J132" s="10"/>
      <c r="L132" s="8"/>
      <c r="M132" s="8"/>
      <c r="N132" s="8"/>
      <c r="O132" s="8"/>
    </row>
    <row r="133" spans="10:15" s="4" customFormat="1" ht="12" customHeight="1" x14ac:dyDescent="0.2">
      <c r="J133" s="10"/>
      <c r="L133" s="8"/>
      <c r="M133" s="8"/>
      <c r="N133" s="8"/>
      <c r="O133" s="8"/>
    </row>
    <row r="134" spans="10:15" s="4" customFormat="1" ht="12" customHeight="1" x14ac:dyDescent="0.2">
      <c r="J134" s="10"/>
      <c r="L134" s="8"/>
      <c r="M134" s="8"/>
      <c r="N134" s="8"/>
      <c r="O134" s="8"/>
    </row>
    <row r="135" spans="10:15" s="4" customFormat="1" ht="12" customHeight="1" x14ac:dyDescent="0.2">
      <c r="J135" s="10"/>
      <c r="L135" s="8"/>
      <c r="M135" s="8"/>
      <c r="N135" s="8"/>
      <c r="O135" s="8"/>
    </row>
    <row r="136" spans="10:15" s="4" customFormat="1" ht="12" customHeight="1" x14ac:dyDescent="0.2">
      <c r="J136" s="10"/>
      <c r="L136" s="8"/>
      <c r="M136" s="8"/>
      <c r="N136" s="8"/>
      <c r="O136" s="8"/>
    </row>
    <row r="137" spans="10:15" s="4" customFormat="1" ht="12" customHeight="1" x14ac:dyDescent="0.2">
      <c r="J137" s="10"/>
      <c r="L137" s="8"/>
      <c r="M137" s="8"/>
      <c r="N137" s="8"/>
      <c r="O137" s="8"/>
    </row>
    <row r="138" spans="10:15" s="4" customFormat="1" ht="12" customHeight="1" x14ac:dyDescent="0.2">
      <c r="J138" s="10"/>
      <c r="L138" s="8"/>
      <c r="M138" s="8"/>
      <c r="N138" s="8"/>
      <c r="O138" s="8"/>
    </row>
    <row r="139" spans="10:15" s="4" customFormat="1" ht="12" customHeight="1" x14ac:dyDescent="0.2">
      <c r="J139" s="10"/>
      <c r="L139" s="8"/>
      <c r="M139" s="8"/>
      <c r="N139" s="8"/>
      <c r="O139" s="8"/>
    </row>
    <row r="140" spans="10:15" s="4" customFormat="1" ht="12" customHeight="1" x14ac:dyDescent="0.2">
      <c r="J140" s="10"/>
      <c r="L140" s="8"/>
      <c r="M140" s="8"/>
      <c r="N140" s="8"/>
      <c r="O140" s="8"/>
    </row>
    <row r="141" spans="10:15" s="4" customFormat="1" ht="12" customHeight="1" x14ac:dyDescent="0.2">
      <c r="J141" s="10"/>
      <c r="L141" s="8"/>
      <c r="M141" s="8"/>
      <c r="N141" s="8"/>
      <c r="O141" s="8"/>
    </row>
    <row r="142" spans="10:15" s="4" customFormat="1" ht="12" customHeight="1" x14ac:dyDescent="0.2">
      <c r="J142" s="10"/>
      <c r="L142" s="8"/>
      <c r="M142" s="8"/>
      <c r="N142" s="8"/>
      <c r="O142" s="8"/>
    </row>
    <row r="143" spans="10:15" s="4" customFormat="1" ht="12" customHeight="1" x14ac:dyDescent="0.2">
      <c r="J143" s="10"/>
      <c r="L143" s="8"/>
      <c r="M143" s="8"/>
      <c r="N143" s="8"/>
      <c r="O143" s="8"/>
    </row>
    <row r="144" spans="10:15" s="4" customFormat="1" ht="12" customHeight="1" x14ac:dyDescent="0.2">
      <c r="J144" s="10"/>
      <c r="L144" s="8"/>
      <c r="M144" s="8"/>
      <c r="N144" s="8"/>
      <c r="O144" s="8"/>
    </row>
    <row r="145" spans="10:15" s="4" customFormat="1" ht="12" customHeight="1" x14ac:dyDescent="0.2">
      <c r="J145" s="10"/>
      <c r="L145" s="8"/>
      <c r="M145" s="8"/>
      <c r="N145" s="8"/>
      <c r="O145" s="8"/>
    </row>
    <row r="146" spans="10:15" s="4" customFormat="1" ht="12" customHeight="1" x14ac:dyDescent="0.2">
      <c r="J146" s="10"/>
      <c r="L146" s="8"/>
      <c r="M146" s="8"/>
      <c r="N146" s="8"/>
      <c r="O146" s="8"/>
    </row>
    <row r="147" spans="10:15" s="4" customFormat="1" ht="12" customHeight="1" x14ac:dyDescent="0.2">
      <c r="J147" s="10"/>
      <c r="L147" s="8"/>
      <c r="M147" s="8"/>
      <c r="N147" s="8"/>
      <c r="O147" s="8"/>
    </row>
    <row r="148" spans="10:15" s="4" customFormat="1" ht="12" customHeight="1" x14ac:dyDescent="0.2">
      <c r="J148" s="10"/>
      <c r="L148" s="8"/>
      <c r="M148" s="8"/>
      <c r="N148" s="8"/>
      <c r="O148" s="8"/>
    </row>
    <row r="149" spans="10:15" s="4" customFormat="1" ht="12" customHeight="1" x14ac:dyDescent="0.2">
      <c r="J149" s="10"/>
      <c r="L149" s="8"/>
      <c r="M149" s="8"/>
      <c r="N149" s="8"/>
      <c r="O149" s="8"/>
    </row>
    <row r="150" spans="10:15" s="4" customFormat="1" ht="12" customHeight="1" x14ac:dyDescent="0.2">
      <c r="J150" s="10"/>
      <c r="L150" s="8"/>
      <c r="M150" s="8"/>
      <c r="N150" s="8"/>
      <c r="O150" s="8"/>
    </row>
    <row r="151" spans="10:15" s="4" customFormat="1" ht="12" customHeight="1" x14ac:dyDescent="0.2">
      <c r="J151" s="10"/>
      <c r="L151" s="8"/>
      <c r="M151" s="8"/>
      <c r="N151" s="8"/>
      <c r="O151" s="8"/>
    </row>
    <row r="152" spans="10:15" s="4" customFormat="1" ht="12" customHeight="1" x14ac:dyDescent="0.2">
      <c r="J152" s="10"/>
      <c r="L152" s="8"/>
      <c r="M152" s="8"/>
      <c r="N152" s="8"/>
      <c r="O152" s="8"/>
    </row>
    <row r="153" spans="10:15" s="4" customFormat="1" ht="12" customHeight="1" x14ac:dyDescent="0.2">
      <c r="J153" s="10"/>
      <c r="L153" s="8"/>
      <c r="M153" s="8"/>
      <c r="N153" s="8"/>
      <c r="O153" s="8"/>
    </row>
    <row r="154" spans="10:15" s="4" customFormat="1" ht="12" customHeight="1" x14ac:dyDescent="0.2">
      <c r="J154" s="10"/>
      <c r="L154" s="8"/>
      <c r="M154" s="8"/>
      <c r="N154" s="8"/>
      <c r="O154" s="8"/>
    </row>
    <row r="155" spans="10:15" s="4" customFormat="1" ht="12" customHeight="1" x14ac:dyDescent="0.2">
      <c r="J155" s="10"/>
      <c r="L155" s="8"/>
      <c r="M155" s="8"/>
      <c r="N155" s="8"/>
      <c r="O155" s="8"/>
    </row>
    <row r="156" spans="10:15" s="4" customFormat="1" ht="12" customHeight="1" x14ac:dyDescent="0.2">
      <c r="J156" s="10"/>
      <c r="L156" s="8"/>
      <c r="M156" s="8"/>
      <c r="N156" s="8"/>
      <c r="O156" s="8"/>
    </row>
    <row r="157" spans="10:15" s="4" customFormat="1" ht="12" customHeight="1" x14ac:dyDescent="0.2">
      <c r="J157" s="10"/>
      <c r="L157" s="8"/>
      <c r="M157" s="8"/>
      <c r="N157" s="8"/>
      <c r="O157" s="8"/>
    </row>
    <row r="158" spans="10:15" s="4" customFormat="1" ht="12" customHeight="1" x14ac:dyDescent="0.2">
      <c r="J158" s="10"/>
      <c r="L158" s="8"/>
      <c r="M158" s="8"/>
      <c r="N158" s="8"/>
      <c r="O158" s="8"/>
    </row>
    <row r="159" spans="10:15" s="4" customFormat="1" ht="12" customHeight="1" x14ac:dyDescent="0.2">
      <c r="J159" s="10"/>
      <c r="L159" s="8"/>
      <c r="M159" s="8"/>
      <c r="N159" s="8"/>
      <c r="O159" s="8"/>
    </row>
    <row r="160" spans="10:15" s="4" customFormat="1" ht="12" customHeight="1" x14ac:dyDescent="0.2">
      <c r="J160" s="10"/>
      <c r="L160" s="8"/>
      <c r="M160" s="8"/>
      <c r="N160" s="8"/>
      <c r="O160" s="8"/>
    </row>
    <row r="161" spans="10:15" s="4" customFormat="1" ht="12" customHeight="1" x14ac:dyDescent="0.2">
      <c r="J161" s="10"/>
      <c r="L161" s="8"/>
      <c r="M161" s="8"/>
      <c r="N161" s="8"/>
      <c r="O161" s="8"/>
    </row>
    <row r="162" spans="10:15" s="4" customFormat="1" ht="12" customHeight="1" x14ac:dyDescent="0.2">
      <c r="J162" s="10"/>
      <c r="L162" s="8"/>
      <c r="M162" s="8"/>
      <c r="N162" s="8"/>
      <c r="O162" s="8"/>
    </row>
    <row r="163" spans="10:15" s="4" customFormat="1" ht="12" customHeight="1" x14ac:dyDescent="0.2">
      <c r="J163" s="10"/>
      <c r="L163" s="8"/>
      <c r="M163" s="8"/>
      <c r="N163" s="8"/>
      <c r="O163" s="8"/>
    </row>
    <row r="164" spans="10:15" s="4" customFormat="1" ht="12" customHeight="1" x14ac:dyDescent="0.2">
      <c r="J164" s="10"/>
      <c r="L164" s="8"/>
      <c r="M164" s="8"/>
      <c r="N164" s="8"/>
      <c r="O164" s="8"/>
    </row>
    <row r="165" spans="10:15" s="4" customFormat="1" ht="12" customHeight="1" x14ac:dyDescent="0.2">
      <c r="J165" s="10"/>
      <c r="L165" s="8"/>
      <c r="M165" s="8"/>
      <c r="N165" s="8"/>
      <c r="O165" s="8"/>
    </row>
    <row r="166" spans="10:15" s="4" customFormat="1" ht="12" customHeight="1" x14ac:dyDescent="0.2">
      <c r="J166" s="10"/>
      <c r="L166" s="8"/>
      <c r="M166" s="8"/>
      <c r="N166" s="8"/>
      <c r="O166" s="8"/>
    </row>
    <row r="167" spans="10:15" s="4" customFormat="1" ht="12" customHeight="1" x14ac:dyDescent="0.2">
      <c r="J167" s="10"/>
      <c r="L167" s="8"/>
      <c r="M167" s="8"/>
      <c r="N167" s="8"/>
      <c r="O167" s="8"/>
    </row>
    <row r="168" spans="10:15" s="4" customFormat="1" ht="12" customHeight="1" x14ac:dyDescent="0.2">
      <c r="J168" s="10"/>
      <c r="L168" s="8"/>
      <c r="M168" s="8"/>
      <c r="N168" s="8"/>
      <c r="O168" s="8"/>
    </row>
    <row r="169" spans="10:15" s="4" customFormat="1" ht="12" customHeight="1" x14ac:dyDescent="0.2">
      <c r="J169" s="10"/>
      <c r="L169" s="8"/>
      <c r="M169" s="8"/>
      <c r="N169" s="8"/>
      <c r="O169" s="8"/>
    </row>
    <row r="170" spans="10:15" s="4" customFormat="1" ht="12" customHeight="1" x14ac:dyDescent="0.2">
      <c r="J170" s="10"/>
      <c r="L170" s="8"/>
      <c r="M170" s="8"/>
      <c r="N170" s="8"/>
      <c r="O170" s="8"/>
    </row>
    <row r="171" spans="10:15" s="4" customFormat="1" ht="12" customHeight="1" x14ac:dyDescent="0.2">
      <c r="J171" s="10"/>
      <c r="L171" s="8"/>
      <c r="M171" s="8"/>
      <c r="N171" s="8"/>
      <c r="O171" s="8"/>
    </row>
    <row r="172" spans="10:15" s="4" customFormat="1" ht="12" customHeight="1" x14ac:dyDescent="0.2">
      <c r="J172" s="10"/>
      <c r="L172" s="8"/>
      <c r="M172" s="8"/>
      <c r="N172" s="8"/>
      <c r="O172" s="8"/>
    </row>
    <row r="173" spans="10:15" s="4" customFormat="1" ht="12" customHeight="1" x14ac:dyDescent="0.2">
      <c r="J173" s="10"/>
      <c r="L173" s="8"/>
      <c r="M173" s="8"/>
      <c r="N173" s="8"/>
      <c r="O173" s="8"/>
    </row>
    <row r="174" spans="10:15" s="4" customFormat="1" ht="12" customHeight="1" x14ac:dyDescent="0.2">
      <c r="J174" s="10"/>
      <c r="L174" s="8"/>
      <c r="M174" s="8"/>
      <c r="N174" s="8"/>
      <c r="O174" s="8"/>
    </row>
    <row r="175" spans="10:15" s="4" customFormat="1" ht="12" customHeight="1" x14ac:dyDescent="0.2">
      <c r="J175" s="10"/>
      <c r="L175" s="8"/>
      <c r="M175" s="8"/>
      <c r="N175" s="8"/>
      <c r="O175" s="8"/>
    </row>
    <row r="176" spans="10:15" s="4" customFormat="1" ht="12" customHeight="1" x14ac:dyDescent="0.2">
      <c r="J176" s="10"/>
      <c r="L176" s="8"/>
      <c r="M176" s="8"/>
      <c r="N176" s="8"/>
      <c r="O176" s="8"/>
    </row>
    <row r="177" spans="10:15" s="4" customFormat="1" ht="12" customHeight="1" x14ac:dyDescent="0.2">
      <c r="J177" s="10"/>
      <c r="L177" s="8"/>
      <c r="M177" s="8"/>
      <c r="N177" s="8"/>
      <c r="O177" s="8"/>
    </row>
    <row r="178" spans="10:15" s="4" customFormat="1" ht="12" customHeight="1" x14ac:dyDescent="0.2">
      <c r="J178" s="10"/>
      <c r="L178" s="8"/>
      <c r="M178" s="8"/>
      <c r="N178" s="8"/>
      <c r="O178" s="8"/>
    </row>
    <row r="179" spans="10:15" s="4" customFormat="1" ht="12" customHeight="1" x14ac:dyDescent="0.2">
      <c r="J179" s="10"/>
      <c r="L179" s="8"/>
      <c r="M179" s="8"/>
      <c r="N179" s="8"/>
      <c r="O179" s="8"/>
    </row>
    <row r="180" spans="10:15" s="4" customFormat="1" ht="12" customHeight="1" x14ac:dyDescent="0.2">
      <c r="J180" s="10"/>
      <c r="L180" s="8"/>
      <c r="M180" s="8"/>
      <c r="N180" s="8"/>
      <c r="O180" s="8"/>
    </row>
    <row r="181" spans="10:15" s="4" customFormat="1" ht="12" customHeight="1" x14ac:dyDescent="0.2">
      <c r="J181" s="10"/>
      <c r="L181" s="8"/>
      <c r="M181" s="8"/>
      <c r="N181" s="8"/>
      <c r="O181" s="8"/>
    </row>
    <row r="182" spans="10:15" s="4" customFormat="1" ht="12" customHeight="1" x14ac:dyDescent="0.2">
      <c r="J182" s="10"/>
      <c r="L182" s="8"/>
      <c r="M182" s="8"/>
      <c r="N182" s="8"/>
      <c r="O182" s="8"/>
    </row>
    <row r="183" spans="10:15" s="4" customFormat="1" ht="12" customHeight="1" x14ac:dyDescent="0.2">
      <c r="J183" s="10"/>
      <c r="L183" s="8"/>
      <c r="M183" s="8"/>
      <c r="N183" s="8"/>
      <c r="O183" s="8"/>
    </row>
    <row r="184" spans="10:15" s="4" customFormat="1" ht="12" customHeight="1" x14ac:dyDescent="0.2">
      <c r="J184" s="10"/>
      <c r="L184" s="8"/>
      <c r="M184" s="8"/>
      <c r="N184" s="8"/>
      <c r="O184" s="8"/>
    </row>
    <row r="185" spans="10:15" s="4" customFormat="1" ht="12" customHeight="1" x14ac:dyDescent="0.2">
      <c r="J185" s="10"/>
      <c r="L185" s="8"/>
      <c r="M185" s="8"/>
      <c r="N185" s="8"/>
      <c r="O185" s="8"/>
    </row>
    <row r="186" spans="10:15" s="4" customFormat="1" ht="12" customHeight="1" x14ac:dyDescent="0.2">
      <c r="J186" s="10"/>
      <c r="L186" s="8"/>
      <c r="M186" s="8"/>
      <c r="N186" s="8"/>
      <c r="O186" s="8"/>
    </row>
    <row r="187" spans="10:15" s="4" customFormat="1" ht="12" customHeight="1" x14ac:dyDescent="0.2">
      <c r="J187" s="10"/>
      <c r="L187" s="8"/>
      <c r="M187" s="8"/>
      <c r="N187" s="8"/>
      <c r="O187" s="8"/>
    </row>
    <row r="188" spans="10:15" s="4" customFormat="1" ht="12" customHeight="1" x14ac:dyDescent="0.2">
      <c r="J188" s="10"/>
      <c r="L188" s="8"/>
      <c r="M188" s="8"/>
      <c r="N188" s="8"/>
      <c r="O188" s="8"/>
    </row>
    <row r="189" spans="10:15" s="4" customFormat="1" ht="12" customHeight="1" x14ac:dyDescent="0.2">
      <c r="J189" s="10"/>
      <c r="L189" s="8"/>
      <c r="M189" s="8"/>
      <c r="N189" s="8"/>
      <c r="O189" s="8"/>
    </row>
    <row r="190" spans="10:15" s="4" customFormat="1" ht="12" customHeight="1" x14ac:dyDescent="0.2">
      <c r="J190" s="10"/>
      <c r="L190" s="8"/>
      <c r="M190" s="8"/>
      <c r="N190" s="8"/>
      <c r="O190" s="8"/>
    </row>
    <row r="191" spans="10:15" s="4" customFormat="1" ht="12" customHeight="1" x14ac:dyDescent="0.2">
      <c r="J191" s="10"/>
      <c r="L191" s="8"/>
      <c r="M191" s="8"/>
      <c r="N191" s="8"/>
      <c r="O191" s="8"/>
    </row>
    <row r="192" spans="10:15" s="4" customFormat="1" ht="12" customHeight="1" x14ac:dyDescent="0.2">
      <c r="J192" s="10"/>
      <c r="L192" s="8"/>
      <c r="M192" s="8"/>
      <c r="N192" s="8"/>
      <c r="O192" s="8"/>
    </row>
    <row r="193" spans="10:15" s="4" customFormat="1" ht="12" customHeight="1" x14ac:dyDescent="0.2">
      <c r="J193" s="10"/>
      <c r="L193" s="8"/>
      <c r="M193" s="8"/>
      <c r="N193" s="8"/>
      <c r="O193" s="8"/>
    </row>
    <row r="194" spans="10:15" s="4" customFormat="1" ht="12" customHeight="1" x14ac:dyDescent="0.2">
      <c r="J194" s="10"/>
      <c r="L194" s="8"/>
      <c r="M194" s="8"/>
      <c r="N194" s="8"/>
      <c r="O194" s="8"/>
    </row>
    <row r="195" spans="10:15" s="4" customFormat="1" ht="12" customHeight="1" x14ac:dyDescent="0.2">
      <c r="J195" s="10"/>
      <c r="L195" s="8"/>
      <c r="M195" s="8"/>
      <c r="N195" s="8"/>
      <c r="O195" s="8"/>
    </row>
    <row r="196" spans="10:15" s="4" customFormat="1" ht="12" customHeight="1" x14ac:dyDescent="0.2">
      <c r="J196" s="10"/>
      <c r="L196" s="8"/>
      <c r="M196" s="8"/>
      <c r="N196" s="8"/>
      <c r="O196" s="8"/>
    </row>
    <row r="197" spans="10:15" s="4" customFormat="1" ht="12" customHeight="1" x14ac:dyDescent="0.2">
      <c r="J197" s="10"/>
      <c r="L197" s="8"/>
      <c r="M197" s="8"/>
      <c r="N197" s="8"/>
      <c r="O197" s="8"/>
    </row>
    <row r="198" spans="10:15" s="4" customFormat="1" ht="12" customHeight="1" x14ac:dyDescent="0.2">
      <c r="J198" s="10"/>
      <c r="L198" s="8"/>
      <c r="M198" s="8"/>
      <c r="N198" s="8"/>
      <c r="O198" s="8"/>
    </row>
    <row r="199" spans="10:15" s="4" customFormat="1" ht="12" customHeight="1" x14ac:dyDescent="0.2">
      <c r="J199" s="10"/>
      <c r="L199" s="8"/>
      <c r="M199" s="8"/>
      <c r="N199" s="8"/>
      <c r="O199" s="8"/>
    </row>
    <row r="200" spans="10:15" s="4" customFormat="1" ht="12" customHeight="1" x14ac:dyDescent="0.2">
      <c r="J200" s="10"/>
      <c r="L200" s="8"/>
      <c r="M200" s="8"/>
      <c r="N200" s="8"/>
      <c r="O200" s="8"/>
    </row>
    <row r="201" spans="10:15" s="4" customFormat="1" ht="12" customHeight="1" x14ac:dyDescent="0.2">
      <c r="J201" s="10"/>
      <c r="L201" s="8"/>
      <c r="M201" s="8"/>
      <c r="N201" s="8"/>
      <c r="O201" s="8"/>
    </row>
    <row r="202" spans="10:15" s="4" customFormat="1" ht="12" customHeight="1" x14ac:dyDescent="0.2">
      <c r="J202" s="10"/>
      <c r="L202" s="8"/>
      <c r="M202" s="8"/>
      <c r="N202" s="8"/>
      <c r="O202" s="8"/>
    </row>
    <row r="203" spans="10:15" s="4" customFormat="1" ht="12" customHeight="1" x14ac:dyDescent="0.2">
      <c r="J203" s="10"/>
      <c r="L203" s="8"/>
      <c r="M203" s="8"/>
      <c r="N203" s="8"/>
      <c r="O203" s="8"/>
    </row>
    <row r="204" spans="10:15" s="4" customFormat="1" ht="12" customHeight="1" x14ac:dyDescent="0.2">
      <c r="J204" s="10"/>
      <c r="L204" s="8"/>
      <c r="M204" s="8"/>
      <c r="N204" s="8"/>
      <c r="O204" s="8"/>
    </row>
    <row r="205" spans="10:15" s="4" customFormat="1" ht="12" customHeight="1" x14ac:dyDescent="0.2">
      <c r="J205" s="10"/>
      <c r="L205" s="8"/>
      <c r="M205" s="8"/>
      <c r="N205" s="8"/>
      <c r="O205" s="8"/>
    </row>
    <row r="206" spans="10:15" s="4" customFormat="1" ht="12" customHeight="1" x14ac:dyDescent="0.2">
      <c r="J206" s="10"/>
      <c r="L206" s="8"/>
      <c r="M206" s="8"/>
      <c r="N206" s="8"/>
      <c r="O206" s="8"/>
    </row>
    <row r="207" spans="10:15" s="4" customFormat="1" ht="12" customHeight="1" x14ac:dyDescent="0.2">
      <c r="J207" s="10"/>
      <c r="L207" s="8"/>
      <c r="M207" s="8"/>
      <c r="N207" s="8"/>
      <c r="O207" s="8"/>
    </row>
    <row r="208" spans="10:15" s="4" customFormat="1" ht="12" customHeight="1" x14ac:dyDescent="0.2">
      <c r="J208" s="10"/>
      <c r="L208" s="8"/>
      <c r="M208" s="8"/>
      <c r="N208" s="8"/>
      <c r="O208" s="8"/>
    </row>
    <row r="209" spans="10:15" s="4" customFormat="1" ht="12" customHeight="1" x14ac:dyDescent="0.2">
      <c r="J209" s="10"/>
      <c r="L209" s="8"/>
      <c r="M209" s="8"/>
      <c r="N209" s="8"/>
      <c r="O209" s="8"/>
    </row>
    <row r="210" spans="10:15" s="4" customFormat="1" ht="12" customHeight="1" x14ac:dyDescent="0.2">
      <c r="J210" s="10"/>
      <c r="L210" s="8"/>
      <c r="M210" s="8"/>
      <c r="N210" s="8"/>
      <c r="O210" s="8"/>
    </row>
    <row r="211" spans="10:15" s="4" customFormat="1" ht="12" customHeight="1" x14ac:dyDescent="0.2">
      <c r="J211" s="10"/>
      <c r="L211" s="8"/>
      <c r="M211" s="8"/>
      <c r="N211" s="8"/>
      <c r="O211" s="8"/>
    </row>
    <row r="212" spans="10:15" s="4" customFormat="1" ht="12" customHeight="1" x14ac:dyDescent="0.2">
      <c r="J212" s="10"/>
      <c r="L212" s="8"/>
      <c r="M212" s="8"/>
      <c r="N212" s="8"/>
      <c r="O212" s="8"/>
    </row>
    <row r="213" spans="10:15" s="4" customFormat="1" ht="12" customHeight="1" x14ac:dyDescent="0.2">
      <c r="J213" s="10"/>
      <c r="L213" s="8"/>
      <c r="M213" s="8"/>
      <c r="N213" s="8"/>
      <c r="O213" s="8"/>
    </row>
    <row r="214" spans="10:15" s="4" customFormat="1" ht="12" customHeight="1" x14ac:dyDescent="0.2">
      <c r="J214" s="10"/>
      <c r="L214" s="8"/>
      <c r="M214" s="8"/>
      <c r="N214" s="8"/>
      <c r="O214" s="8"/>
    </row>
    <row r="215" spans="10:15" s="4" customFormat="1" ht="12" customHeight="1" x14ac:dyDescent="0.2">
      <c r="J215" s="10"/>
      <c r="L215" s="8"/>
      <c r="M215" s="8"/>
      <c r="N215" s="8"/>
      <c r="O215" s="8"/>
    </row>
    <row r="216" spans="10:15" s="4" customFormat="1" ht="12" customHeight="1" x14ac:dyDescent="0.2">
      <c r="J216" s="10"/>
      <c r="L216" s="8"/>
      <c r="M216" s="8"/>
      <c r="N216" s="8"/>
      <c r="O216" s="8"/>
    </row>
    <row r="217" spans="10:15" s="4" customFormat="1" ht="12" customHeight="1" x14ac:dyDescent="0.2">
      <c r="J217" s="10"/>
      <c r="L217" s="8"/>
      <c r="M217" s="8"/>
      <c r="N217" s="8"/>
      <c r="O217" s="8"/>
    </row>
    <row r="218" spans="10:15" s="4" customFormat="1" ht="12" customHeight="1" x14ac:dyDescent="0.2">
      <c r="J218" s="10"/>
      <c r="L218" s="8"/>
      <c r="M218" s="8"/>
      <c r="N218" s="8"/>
      <c r="O218" s="8"/>
    </row>
    <row r="219" spans="10:15" s="4" customFormat="1" ht="12" customHeight="1" x14ac:dyDescent="0.2">
      <c r="J219" s="10"/>
      <c r="L219" s="8"/>
      <c r="M219" s="8"/>
      <c r="N219" s="8"/>
      <c r="O219" s="8"/>
    </row>
    <row r="220" spans="10:15" s="4" customFormat="1" ht="12" customHeight="1" x14ac:dyDescent="0.2">
      <c r="J220" s="10"/>
      <c r="L220" s="8"/>
      <c r="M220" s="8"/>
      <c r="N220" s="8"/>
      <c r="O220" s="8"/>
    </row>
    <row r="221" spans="10:15" s="4" customFormat="1" ht="12" customHeight="1" x14ac:dyDescent="0.2">
      <c r="J221" s="10"/>
      <c r="L221" s="8"/>
      <c r="M221" s="8"/>
      <c r="N221" s="8"/>
      <c r="O221" s="8"/>
    </row>
    <row r="222" spans="10:15" s="4" customFormat="1" ht="12" customHeight="1" x14ac:dyDescent="0.2">
      <c r="J222" s="10"/>
      <c r="L222" s="8"/>
      <c r="M222" s="8"/>
      <c r="N222" s="8"/>
      <c r="O222" s="8"/>
    </row>
    <row r="223" spans="10:15" s="4" customFormat="1" ht="12" customHeight="1" x14ac:dyDescent="0.2">
      <c r="J223" s="10"/>
      <c r="L223" s="8"/>
      <c r="M223" s="8"/>
      <c r="N223" s="8"/>
      <c r="O223" s="8"/>
    </row>
    <row r="224" spans="10:15" s="4" customFormat="1" ht="12" customHeight="1" x14ac:dyDescent="0.2">
      <c r="J224" s="10"/>
      <c r="L224" s="8"/>
      <c r="M224" s="8"/>
      <c r="N224" s="8"/>
      <c r="O224" s="8"/>
    </row>
    <row r="225" spans="10:15" s="4" customFormat="1" ht="12" customHeight="1" x14ac:dyDescent="0.2">
      <c r="J225" s="10"/>
      <c r="L225" s="8"/>
      <c r="M225" s="8"/>
      <c r="N225" s="8"/>
      <c r="O225" s="8"/>
    </row>
    <row r="226" spans="10:15" s="4" customFormat="1" ht="12" customHeight="1" x14ac:dyDescent="0.2">
      <c r="J226" s="10"/>
      <c r="L226" s="8"/>
      <c r="M226" s="8"/>
      <c r="N226" s="8"/>
      <c r="O226" s="8"/>
    </row>
    <row r="227" spans="10:15" ht="12" customHeight="1" x14ac:dyDescent="0.2"/>
    <row r="228" spans="10:15" ht="12" customHeight="1" x14ac:dyDescent="0.2"/>
    <row r="229" spans="10:15" ht="12" customHeight="1" x14ac:dyDescent="0.2"/>
    <row r="230" spans="10:15" ht="12" customHeight="1" x14ac:dyDescent="0.2"/>
    <row r="231" spans="10:15" ht="12" customHeight="1" x14ac:dyDescent="0.2"/>
    <row r="232" spans="10:15" ht="12" customHeight="1" x14ac:dyDescent="0.2"/>
    <row r="233" spans="10:15" ht="12" customHeight="1" x14ac:dyDescent="0.2"/>
    <row r="234" spans="10:15" ht="12" customHeight="1" x14ac:dyDescent="0.2"/>
    <row r="235" spans="10:15" ht="12" customHeight="1" x14ac:dyDescent="0.2"/>
    <row r="236" spans="10:15" ht="12" customHeight="1" x14ac:dyDescent="0.2"/>
    <row r="237" spans="10:15" ht="12" customHeight="1" x14ac:dyDescent="0.2"/>
    <row r="238" spans="10:15" ht="12" customHeight="1" x14ac:dyDescent="0.2"/>
    <row r="239" spans="10:15" ht="12" customHeight="1" x14ac:dyDescent="0.2"/>
    <row r="240" spans="10:15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</sheetData>
  <sheetProtection algorithmName="SHA-512" hashValue="ZE4oQ+3gWfQn7z0VmmWzKFvWl54qeCfx37SX/zGRAJrA/TPIvfVQw9XPzvaSinWn1HwaWVzD5xLfh0/vT8SotA==" saltValue="b0ovTzWGj2X9CUQ4FHzzGg==" spinCount="100000" sheet="1" objects="1" scenarios="1" selectLockedCells="1"/>
  <mergeCells count="1">
    <mergeCell ref="A3:K3"/>
  </mergeCells>
  <conditionalFormatting sqref="C40:J40">
    <cfRule type="cellIs" dxfId="0" priority="1" operator="lessThan">
      <formula>0</formula>
    </cfRule>
  </conditionalFormatting>
  <pageMargins left="0.39370078740157483" right="0.39370078740157483" top="0.59055118110236227" bottom="0.59055118110236227" header="0.51181102362204722" footer="0.39370078740157483"/>
  <pageSetup paperSize="9" orientation="portrait" r:id="rId1"/>
  <headerFooter>
    <oddFooter>&amp;L&amp;"Arial,Standard"&amp;8&amp;A&amp;R&amp;"Arial,Standard"&amp;8Pagina &amp;P /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FB87-9DD5-467C-80C5-8EE5B3F9F4BB}">
  <dimension ref="A1:H91"/>
  <sheetViews>
    <sheetView view="pageBreakPreview" zoomScaleNormal="145" zoomScaleSheetLayoutView="100" workbookViewId="0">
      <selection activeCell="D11" sqref="D11"/>
    </sheetView>
  </sheetViews>
  <sheetFormatPr baseColWidth="10" defaultColWidth="12" defaultRowHeight="9.6" x14ac:dyDescent="0.2"/>
  <cols>
    <col min="1" max="1" width="5.125" style="1" customWidth="1"/>
    <col min="2" max="2" width="53.375" style="1" customWidth="1"/>
    <col min="3" max="3" width="54" style="1" customWidth="1"/>
    <col min="4" max="4" width="12.875" style="1" customWidth="1"/>
    <col min="5" max="5" width="1.5" style="2" customWidth="1"/>
    <col min="6" max="8" width="12" style="2"/>
    <col min="9" max="16384" width="12" style="1"/>
  </cols>
  <sheetData>
    <row r="1" spans="1:8" s="4" customFormat="1" ht="12" customHeight="1" thickBot="1" x14ac:dyDescent="0.25">
      <c r="A1" s="114" t="str">
        <f>Titolo!A10</f>
        <v>Repubblica e Cantone Ticino - Dipartimento delle finanze e dell'economia - Divisione delle risorse - Sezione della logistica</v>
      </c>
      <c r="B1" s="114"/>
      <c r="C1" s="114"/>
      <c r="D1" s="115"/>
      <c r="E1" s="7"/>
      <c r="F1" s="8"/>
      <c r="G1" s="8"/>
      <c r="H1" s="8"/>
    </row>
    <row r="2" spans="1:8" s="4" customFormat="1" ht="12" customHeight="1" thickBot="1" x14ac:dyDescent="0.25">
      <c r="A2" s="56" t="str">
        <f>Titolo!A11</f>
        <v>Nuova Mensa e Piazza Comparto OSC Mendrisio</v>
      </c>
      <c r="B2" s="54"/>
      <c r="C2" s="54"/>
      <c r="D2" s="105"/>
      <c r="E2" s="7"/>
      <c r="F2" s="8"/>
      <c r="G2" s="8"/>
      <c r="H2" s="8"/>
    </row>
    <row r="3" spans="1:8" s="4" customFormat="1" ht="12" customHeight="1" thickBot="1" x14ac:dyDescent="0.25">
      <c r="A3" s="54"/>
      <c r="B3" s="54"/>
      <c r="C3" s="54"/>
      <c r="D3" s="262" t="str">
        <f>Titolo!B13</f>
        <v>Motto del progetto</v>
      </c>
      <c r="E3" s="8"/>
      <c r="F3" s="8"/>
      <c r="G3" s="8"/>
      <c r="H3" s="8"/>
    </row>
    <row r="4" spans="1:8" s="196" customFormat="1" ht="21" customHeight="1" thickBot="1" x14ac:dyDescent="0.4">
      <c r="A4" s="192" t="s">
        <v>135</v>
      </c>
      <c r="B4" s="193"/>
      <c r="C4" s="193"/>
      <c r="D4" s="55" t="s">
        <v>134</v>
      </c>
      <c r="E4" s="194"/>
      <c r="F4" s="195"/>
      <c r="G4" s="194"/>
      <c r="H4" s="194"/>
    </row>
    <row r="5" spans="1:8" s="4" customFormat="1" ht="12" customHeight="1" thickBot="1" x14ac:dyDescent="0.25">
      <c r="A5" s="54" t="s">
        <v>131</v>
      </c>
      <c r="B5" s="54"/>
      <c r="C5" s="54"/>
      <c r="D5" s="54"/>
      <c r="E5" s="8"/>
      <c r="F5" s="8"/>
      <c r="G5" s="8"/>
      <c r="H5" s="8"/>
    </row>
    <row r="6" spans="1:8" s="12" customFormat="1" ht="12" customHeight="1" thickTop="1" thickBot="1" x14ac:dyDescent="0.25">
      <c r="A6" s="116"/>
      <c r="B6" s="116"/>
      <c r="C6" s="116"/>
      <c r="D6" s="117"/>
      <c r="E6" s="18"/>
      <c r="F6" s="15"/>
      <c r="G6" s="15"/>
      <c r="H6" s="15"/>
    </row>
    <row r="7" spans="1:8" s="12" customFormat="1" ht="12" customHeight="1" x14ac:dyDescent="0.2">
      <c r="A7" s="156" t="s">
        <v>34</v>
      </c>
      <c r="B7" s="156"/>
      <c r="C7" s="157" t="s">
        <v>89</v>
      </c>
      <c r="D7" s="158" t="s">
        <v>90</v>
      </c>
      <c r="E7" s="18"/>
      <c r="F7" s="15"/>
      <c r="G7" s="15"/>
      <c r="H7" s="15"/>
    </row>
    <row r="8" spans="1:8" s="12" customFormat="1" ht="6.75" customHeight="1" x14ac:dyDescent="0.2">
      <c r="A8" s="118"/>
      <c r="B8" s="118"/>
      <c r="C8" s="256"/>
      <c r="D8" s="120"/>
      <c r="E8" s="18"/>
      <c r="F8" s="15"/>
      <c r="G8" s="15"/>
      <c r="H8" s="15"/>
    </row>
    <row r="9" spans="1:8" s="12" customFormat="1" ht="12" customHeight="1" x14ac:dyDescent="0.2">
      <c r="A9" s="121" t="s">
        <v>81</v>
      </c>
      <c r="B9" s="121" t="s">
        <v>82</v>
      </c>
      <c r="C9" s="257" t="s">
        <v>260</v>
      </c>
      <c r="D9" s="123"/>
      <c r="E9" s="18"/>
      <c r="F9" s="15"/>
      <c r="G9" s="15"/>
      <c r="H9" s="15"/>
    </row>
    <row r="10" spans="1:8" s="12" customFormat="1" ht="12" customHeight="1" x14ac:dyDescent="0.2">
      <c r="A10" s="118"/>
      <c r="B10" s="118"/>
      <c r="C10" s="258"/>
      <c r="D10" s="120"/>
      <c r="E10" s="18"/>
      <c r="F10" s="15"/>
      <c r="G10" s="15"/>
      <c r="H10" s="15"/>
    </row>
    <row r="11" spans="1:8" s="12" customFormat="1" ht="12" customHeight="1" x14ac:dyDescent="0.2">
      <c r="A11" s="121" t="s">
        <v>83</v>
      </c>
      <c r="B11" s="121" t="s">
        <v>84</v>
      </c>
      <c r="C11" s="260" t="s">
        <v>261</v>
      </c>
      <c r="D11" s="241"/>
      <c r="E11" s="18"/>
      <c r="F11" s="15"/>
      <c r="G11" s="15"/>
      <c r="H11" s="15"/>
    </row>
    <row r="12" spans="1:8" s="12" customFormat="1" ht="12" customHeight="1" x14ac:dyDescent="0.2">
      <c r="A12" s="118"/>
      <c r="B12" s="118"/>
      <c r="C12" s="259"/>
      <c r="D12" s="120"/>
      <c r="E12" s="18"/>
      <c r="F12" s="15"/>
      <c r="G12" s="15"/>
      <c r="H12" s="15"/>
    </row>
    <row r="13" spans="1:8" s="12" customFormat="1" ht="12" customHeight="1" x14ac:dyDescent="0.2">
      <c r="A13" s="121" t="s">
        <v>91</v>
      </c>
      <c r="B13" s="121" t="s">
        <v>88</v>
      </c>
      <c r="C13" s="260" t="s">
        <v>261</v>
      </c>
      <c r="D13" s="241"/>
      <c r="E13" s="18"/>
      <c r="F13" s="15"/>
      <c r="G13" s="15"/>
      <c r="H13" s="15"/>
    </row>
    <row r="14" spans="1:8" s="12" customFormat="1" ht="12" customHeight="1" x14ac:dyDescent="0.2">
      <c r="A14" s="118"/>
      <c r="B14" s="119"/>
      <c r="C14" s="259"/>
      <c r="D14" s="120"/>
      <c r="E14" s="18"/>
      <c r="F14" s="15"/>
      <c r="G14" s="15"/>
      <c r="H14" s="15"/>
    </row>
    <row r="15" spans="1:8" s="12" customFormat="1" ht="12" customHeight="1" x14ac:dyDescent="0.2">
      <c r="A15" s="121" t="s">
        <v>93</v>
      </c>
      <c r="B15" s="121" t="s">
        <v>92</v>
      </c>
      <c r="C15" s="260" t="s">
        <v>261</v>
      </c>
      <c r="D15" s="241"/>
      <c r="E15" s="18"/>
      <c r="F15" s="15"/>
      <c r="G15" s="15"/>
      <c r="H15" s="15"/>
    </row>
    <row r="16" spans="1:8" s="12" customFormat="1" ht="12" customHeight="1" x14ac:dyDescent="0.2">
      <c r="A16" s="119"/>
      <c r="B16" s="119"/>
      <c r="C16" s="259"/>
      <c r="D16" s="120"/>
      <c r="E16" s="18"/>
      <c r="F16" s="15"/>
      <c r="G16" s="15"/>
      <c r="H16" s="15"/>
    </row>
    <row r="17" spans="1:8" s="12" customFormat="1" ht="12" customHeight="1" x14ac:dyDescent="0.2">
      <c r="A17" s="121" t="s">
        <v>96</v>
      </c>
      <c r="B17" s="121" t="s">
        <v>95</v>
      </c>
      <c r="C17" s="260" t="s">
        <v>261</v>
      </c>
      <c r="D17" s="241"/>
      <c r="E17" s="18"/>
      <c r="F17" s="15"/>
      <c r="G17" s="15"/>
      <c r="H17" s="15"/>
    </row>
    <row r="18" spans="1:8" s="12" customFormat="1" ht="12" customHeight="1" x14ac:dyDescent="0.2">
      <c r="A18" s="119"/>
      <c r="B18" s="119"/>
      <c r="C18" s="259"/>
      <c r="D18" s="120"/>
      <c r="E18" s="18"/>
      <c r="F18" s="15"/>
      <c r="G18" s="15"/>
      <c r="H18" s="15"/>
    </row>
    <row r="19" spans="1:8" s="12" customFormat="1" ht="12" customHeight="1" x14ac:dyDescent="0.2">
      <c r="A19" s="121" t="s">
        <v>100</v>
      </c>
      <c r="B19" s="121" t="s">
        <v>99</v>
      </c>
      <c r="C19" s="260" t="s">
        <v>261</v>
      </c>
      <c r="D19" s="241"/>
      <c r="E19" s="18"/>
      <c r="F19" s="15"/>
      <c r="G19" s="15"/>
      <c r="H19" s="15"/>
    </row>
    <row r="20" spans="1:8" s="12" customFormat="1" ht="12" customHeight="1" x14ac:dyDescent="0.2">
      <c r="A20" s="119"/>
      <c r="B20" s="119"/>
      <c r="C20" s="256"/>
      <c r="D20" s="120"/>
      <c r="E20" s="18"/>
      <c r="F20" s="15"/>
      <c r="G20" s="15"/>
      <c r="H20" s="15"/>
    </row>
    <row r="21" spans="1:8" s="12" customFormat="1" ht="12" customHeight="1" x14ac:dyDescent="0.2">
      <c r="A21" s="121" t="s">
        <v>102</v>
      </c>
      <c r="B21" s="121" t="s">
        <v>101</v>
      </c>
      <c r="C21" s="260" t="s">
        <v>261</v>
      </c>
      <c r="D21" s="241"/>
      <c r="E21" s="18"/>
      <c r="F21" s="15"/>
      <c r="G21" s="15"/>
      <c r="H21" s="15"/>
    </row>
    <row r="22" spans="1:8" s="12" customFormat="1" ht="12" customHeight="1" x14ac:dyDescent="0.2">
      <c r="A22" s="119"/>
      <c r="B22" s="119"/>
      <c r="C22" s="256"/>
      <c r="D22" s="120"/>
      <c r="E22" s="18"/>
      <c r="F22" s="15"/>
      <c r="G22" s="15"/>
      <c r="H22" s="15"/>
    </row>
    <row r="23" spans="1:8" s="12" customFormat="1" ht="12" customHeight="1" x14ac:dyDescent="0.2">
      <c r="A23" s="121" t="s">
        <v>104</v>
      </c>
      <c r="B23" s="121" t="s">
        <v>103</v>
      </c>
      <c r="C23" s="260" t="s">
        <v>260</v>
      </c>
      <c r="D23" s="122"/>
      <c r="E23" s="18"/>
      <c r="F23" s="15"/>
      <c r="G23" s="15"/>
      <c r="H23" s="15"/>
    </row>
    <row r="24" spans="1:8" s="12" customFormat="1" ht="12" customHeight="1" x14ac:dyDescent="0.2">
      <c r="A24" s="119"/>
      <c r="B24" s="119"/>
      <c r="C24" s="256"/>
      <c r="D24" s="120"/>
      <c r="E24" s="18"/>
      <c r="F24" s="15"/>
      <c r="G24" s="15"/>
      <c r="H24" s="15"/>
    </row>
    <row r="25" spans="1:8" s="12" customFormat="1" ht="12" customHeight="1" x14ac:dyDescent="0.2">
      <c r="A25" s="121" t="s">
        <v>106</v>
      </c>
      <c r="B25" s="121" t="s">
        <v>105</v>
      </c>
      <c r="C25" s="260" t="s">
        <v>261</v>
      </c>
      <c r="D25" s="241"/>
      <c r="E25" s="18"/>
      <c r="F25" s="15"/>
      <c r="G25" s="15"/>
      <c r="H25" s="15"/>
    </row>
    <row r="26" spans="1:8" s="12" customFormat="1" ht="12" customHeight="1" x14ac:dyDescent="0.2">
      <c r="A26" s="119"/>
      <c r="B26" s="119"/>
      <c r="C26" s="256"/>
      <c r="D26" s="120"/>
      <c r="E26" s="18"/>
      <c r="F26" s="15"/>
      <c r="G26" s="15"/>
      <c r="H26" s="15"/>
    </row>
    <row r="27" spans="1:8" s="12" customFormat="1" ht="12" customHeight="1" x14ac:dyDescent="0.2">
      <c r="A27" s="121" t="s">
        <v>108</v>
      </c>
      <c r="B27" s="121" t="s">
        <v>107</v>
      </c>
      <c r="C27" s="260" t="s">
        <v>260</v>
      </c>
      <c r="D27" s="122"/>
      <c r="E27" s="18"/>
      <c r="F27" s="15"/>
      <c r="G27" s="15"/>
      <c r="H27" s="15"/>
    </row>
    <row r="28" spans="1:8" s="12" customFormat="1" ht="12" customHeight="1" x14ac:dyDescent="0.2">
      <c r="A28" s="119"/>
      <c r="B28" s="119"/>
      <c r="C28" s="256"/>
      <c r="D28" s="120"/>
      <c r="E28" s="18"/>
      <c r="F28" s="15"/>
      <c r="G28" s="15"/>
      <c r="H28" s="15"/>
    </row>
    <row r="29" spans="1:8" s="12" customFormat="1" ht="12" customHeight="1" x14ac:dyDescent="0.2">
      <c r="A29" s="121" t="s">
        <v>110</v>
      </c>
      <c r="B29" s="121" t="s">
        <v>109</v>
      </c>
      <c r="C29" s="260" t="s">
        <v>261</v>
      </c>
      <c r="D29" s="241"/>
      <c r="E29" s="18"/>
      <c r="F29" s="15"/>
      <c r="G29" s="15"/>
      <c r="H29" s="15"/>
    </row>
    <row r="30" spans="1:8" s="12" customFormat="1" ht="12" customHeight="1" x14ac:dyDescent="0.2">
      <c r="A30" s="118"/>
      <c r="B30" s="118"/>
      <c r="C30" s="259"/>
      <c r="D30" s="120"/>
      <c r="E30" s="18"/>
      <c r="F30" s="15"/>
      <c r="G30" s="15"/>
      <c r="H30" s="15"/>
    </row>
    <row r="31" spans="1:8" s="12" customFormat="1" ht="12" customHeight="1" x14ac:dyDescent="0.2">
      <c r="A31" s="121" t="s">
        <v>117</v>
      </c>
      <c r="B31" s="161" t="s">
        <v>128</v>
      </c>
      <c r="C31" s="260"/>
      <c r="D31" s="162">
        <f>D11+D13+D15+D17+D19+D21+D23+D25+D29</f>
        <v>0</v>
      </c>
      <c r="E31" s="18"/>
      <c r="F31" s="15"/>
      <c r="G31" s="15"/>
      <c r="H31" s="15"/>
    </row>
    <row r="32" spans="1:8" s="12" customFormat="1" ht="12" customHeight="1" x14ac:dyDescent="0.2">
      <c r="A32" s="119"/>
      <c r="B32" s="119"/>
      <c r="C32" s="256"/>
      <c r="D32" s="120"/>
      <c r="E32" s="18"/>
      <c r="F32" s="15"/>
      <c r="G32" s="15"/>
      <c r="H32" s="15"/>
    </row>
    <row r="33" spans="1:8" s="12" customFormat="1" ht="12" customHeight="1" x14ac:dyDescent="0.2">
      <c r="A33" s="121" t="s">
        <v>112</v>
      </c>
      <c r="B33" s="121" t="s">
        <v>111</v>
      </c>
      <c r="C33" s="260" t="s">
        <v>260</v>
      </c>
      <c r="D33" s="122"/>
      <c r="E33" s="18"/>
      <c r="F33" s="15"/>
      <c r="G33" s="15"/>
      <c r="H33" s="15"/>
    </row>
    <row r="34" spans="1:8" s="12" customFormat="1" ht="12" customHeight="1" x14ac:dyDescent="0.2">
      <c r="A34" s="121" t="s">
        <v>114</v>
      </c>
      <c r="B34" s="121" t="s">
        <v>113</v>
      </c>
      <c r="C34" s="260" t="s">
        <v>260</v>
      </c>
      <c r="D34" s="122"/>
      <c r="E34" s="18"/>
      <c r="F34" s="15"/>
      <c r="G34" s="15"/>
      <c r="H34" s="15"/>
    </row>
    <row r="35" spans="1:8" s="12" customFormat="1" ht="12" customHeight="1" x14ac:dyDescent="0.2">
      <c r="A35" s="121" t="s">
        <v>116</v>
      </c>
      <c r="B35" s="121" t="s">
        <v>115</v>
      </c>
      <c r="C35" s="260" t="s">
        <v>260</v>
      </c>
      <c r="D35" s="123"/>
      <c r="E35" s="18"/>
      <c r="F35" s="15"/>
      <c r="G35" s="15"/>
      <c r="H35" s="15"/>
    </row>
    <row r="36" spans="1:8" s="12" customFormat="1" ht="12" customHeight="1" x14ac:dyDescent="0.2">
      <c r="A36" s="214"/>
      <c r="B36" s="215"/>
      <c r="C36" s="261"/>
      <c r="D36" s="216"/>
      <c r="E36" s="18"/>
      <c r="F36" s="15"/>
      <c r="G36" s="15"/>
      <c r="H36" s="15"/>
    </row>
    <row r="37" spans="1:8" s="15" customFormat="1" ht="12" customHeight="1" x14ac:dyDescent="0.2">
      <c r="D37" s="209"/>
      <c r="E37" s="18"/>
    </row>
    <row r="38" spans="1:8" s="15" customFormat="1" ht="12" customHeight="1" x14ac:dyDescent="0.2">
      <c r="D38" s="209"/>
      <c r="E38" s="18"/>
    </row>
    <row r="39" spans="1:8" s="15" customFormat="1" ht="12" customHeight="1" x14ac:dyDescent="0.2">
      <c r="D39" s="209"/>
      <c r="E39" s="18"/>
    </row>
    <row r="40" spans="1:8" s="15" customFormat="1" ht="12" customHeight="1" x14ac:dyDescent="0.2">
      <c r="D40" s="209"/>
      <c r="E40" s="18"/>
    </row>
    <row r="41" spans="1:8" s="15" customFormat="1" ht="12" customHeight="1" x14ac:dyDescent="0.2">
      <c r="D41" s="209"/>
      <c r="E41" s="18"/>
    </row>
    <row r="42" spans="1:8" s="15" customFormat="1" ht="12" customHeight="1" x14ac:dyDescent="0.2">
      <c r="D42" s="209"/>
      <c r="E42" s="18"/>
    </row>
    <row r="43" spans="1:8" s="15" customFormat="1" ht="12" customHeight="1" x14ac:dyDescent="0.2">
      <c r="D43" s="209"/>
      <c r="E43" s="18"/>
    </row>
    <row r="44" spans="1:8" s="15" customFormat="1" ht="12" customHeight="1" x14ac:dyDescent="0.2">
      <c r="D44" s="209"/>
      <c r="E44" s="18"/>
    </row>
    <row r="45" spans="1:8" s="15" customFormat="1" ht="12" customHeight="1" x14ac:dyDescent="0.2">
      <c r="D45" s="209"/>
      <c r="E45" s="18"/>
    </row>
    <row r="46" spans="1:8" s="15" customFormat="1" ht="12" customHeight="1" x14ac:dyDescent="0.2">
      <c r="D46" s="209"/>
      <c r="E46" s="18"/>
    </row>
    <row r="47" spans="1:8" s="15" customFormat="1" ht="12" customHeight="1" x14ac:dyDescent="0.2">
      <c r="D47" s="209"/>
      <c r="E47" s="18"/>
    </row>
    <row r="48" spans="1:8" s="15" customFormat="1" ht="12" customHeight="1" x14ac:dyDescent="0.2">
      <c r="D48" s="209"/>
      <c r="E48" s="18"/>
    </row>
    <row r="49" spans="4:5" s="15" customFormat="1" ht="12" customHeight="1" x14ac:dyDescent="0.2">
      <c r="D49" s="209"/>
      <c r="E49" s="18"/>
    </row>
    <row r="50" spans="4:5" s="15" customFormat="1" ht="12" customHeight="1" x14ac:dyDescent="0.2">
      <c r="D50" s="209"/>
      <c r="E50" s="18"/>
    </row>
    <row r="51" spans="4:5" s="15" customFormat="1" ht="12" customHeight="1" x14ac:dyDescent="0.2">
      <c r="D51" s="209"/>
      <c r="E51" s="18"/>
    </row>
    <row r="52" spans="4:5" s="15" customFormat="1" ht="12" customHeight="1" x14ac:dyDescent="0.2">
      <c r="D52" s="209"/>
      <c r="E52" s="18"/>
    </row>
    <row r="53" spans="4:5" s="15" customFormat="1" ht="12" customHeight="1" x14ac:dyDescent="0.2">
      <c r="D53" s="209"/>
      <c r="E53" s="18"/>
    </row>
    <row r="54" spans="4:5" s="15" customFormat="1" ht="12" customHeight="1" x14ac:dyDescent="0.2">
      <c r="D54" s="209"/>
      <c r="E54" s="18"/>
    </row>
    <row r="55" spans="4:5" s="15" customFormat="1" ht="12" customHeight="1" x14ac:dyDescent="0.2">
      <c r="D55" s="209"/>
      <c r="E55" s="18"/>
    </row>
    <row r="56" spans="4:5" s="15" customFormat="1" ht="12" customHeight="1" x14ac:dyDescent="0.2">
      <c r="D56" s="209"/>
      <c r="E56" s="18"/>
    </row>
    <row r="57" spans="4:5" s="15" customFormat="1" ht="12" customHeight="1" x14ac:dyDescent="0.2">
      <c r="D57" s="209"/>
      <c r="E57" s="18"/>
    </row>
    <row r="58" spans="4:5" s="15" customFormat="1" ht="12" customHeight="1" x14ac:dyDescent="0.2">
      <c r="D58" s="209"/>
      <c r="E58" s="18"/>
    </row>
    <row r="59" spans="4:5" s="15" customFormat="1" ht="12" customHeight="1" x14ac:dyDescent="0.2">
      <c r="D59" s="209"/>
      <c r="E59" s="18"/>
    </row>
    <row r="60" spans="4:5" s="15" customFormat="1" ht="12" customHeight="1" x14ac:dyDescent="0.2">
      <c r="D60" s="209"/>
      <c r="E60" s="18"/>
    </row>
    <row r="61" spans="4:5" s="15" customFormat="1" ht="12" customHeight="1" x14ac:dyDescent="0.2">
      <c r="D61" s="209"/>
      <c r="E61" s="18"/>
    </row>
    <row r="62" spans="4:5" s="15" customFormat="1" ht="12" customHeight="1" x14ac:dyDescent="0.2">
      <c r="D62" s="209"/>
      <c r="E62" s="18"/>
    </row>
    <row r="63" spans="4:5" s="15" customFormat="1" ht="12" customHeight="1" x14ac:dyDescent="0.2">
      <c r="D63" s="209"/>
      <c r="E63" s="18"/>
    </row>
    <row r="64" spans="4:5" s="15" customFormat="1" ht="12" customHeight="1" x14ac:dyDescent="0.2">
      <c r="D64" s="209"/>
      <c r="E64" s="18"/>
    </row>
    <row r="65" spans="4:5" s="15" customFormat="1" ht="12" customHeight="1" x14ac:dyDescent="0.2">
      <c r="D65" s="209"/>
      <c r="E65" s="18"/>
    </row>
    <row r="66" spans="4:5" s="15" customFormat="1" ht="12" customHeight="1" x14ac:dyDescent="0.2">
      <c r="D66" s="209"/>
      <c r="E66" s="18"/>
    </row>
    <row r="67" spans="4:5" s="15" customFormat="1" ht="12" customHeight="1" x14ac:dyDescent="0.2">
      <c r="D67" s="209"/>
      <c r="E67" s="18"/>
    </row>
    <row r="68" spans="4:5" s="15" customFormat="1" ht="12" customHeight="1" x14ac:dyDescent="0.2">
      <c r="D68" s="209"/>
      <c r="E68" s="18"/>
    </row>
    <row r="69" spans="4:5" s="15" customFormat="1" ht="12" customHeight="1" x14ac:dyDescent="0.2">
      <c r="D69" s="209"/>
      <c r="E69" s="18"/>
    </row>
    <row r="70" spans="4:5" s="15" customFormat="1" ht="12" customHeight="1" x14ac:dyDescent="0.2">
      <c r="D70" s="209"/>
      <c r="E70" s="18"/>
    </row>
    <row r="71" spans="4:5" s="15" customFormat="1" ht="12" customHeight="1" x14ac:dyDescent="0.2">
      <c r="D71" s="209"/>
      <c r="E71" s="18"/>
    </row>
    <row r="72" spans="4:5" s="15" customFormat="1" ht="12" customHeight="1" x14ac:dyDescent="0.2">
      <c r="D72" s="209"/>
      <c r="E72" s="18"/>
    </row>
    <row r="73" spans="4:5" s="15" customFormat="1" ht="12" customHeight="1" x14ac:dyDescent="0.2">
      <c r="D73" s="209"/>
      <c r="E73" s="18"/>
    </row>
    <row r="74" spans="4:5" s="15" customFormat="1" ht="12" customHeight="1" x14ac:dyDescent="0.2">
      <c r="D74" s="209"/>
      <c r="E74" s="18"/>
    </row>
    <row r="75" spans="4:5" s="15" customFormat="1" ht="12" customHeight="1" x14ac:dyDescent="0.2">
      <c r="D75" s="209"/>
      <c r="E75" s="18"/>
    </row>
    <row r="76" spans="4:5" s="15" customFormat="1" ht="12" customHeight="1" x14ac:dyDescent="0.2">
      <c r="D76" s="209"/>
      <c r="E76" s="18"/>
    </row>
    <row r="77" spans="4:5" s="15" customFormat="1" ht="12" customHeight="1" x14ac:dyDescent="0.2">
      <c r="D77" s="209"/>
      <c r="E77" s="18"/>
    </row>
    <row r="78" spans="4:5" s="15" customFormat="1" ht="12" customHeight="1" x14ac:dyDescent="0.2">
      <c r="D78" s="209"/>
      <c r="E78" s="18"/>
    </row>
    <row r="79" spans="4:5" s="15" customFormat="1" ht="12" customHeight="1" x14ac:dyDescent="0.2">
      <c r="D79" s="209"/>
      <c r="E79" s="18"/>
    </row>
    <row r="80" spans="4:5" s="15" customFormat="1" ht="12" customHeight="1" x14ac:dyDescent="0.2">
      <c r="D80" s="209"/>
      <c r="E80" s="18"/>
    </row>
    <row r="81" spans="1:8" s="15" customFormat="1" ht="12" customHeight="1" x14ac:dyDescent="0.2">
      <c r="D81" s="209"/>
      <c r="E81" s="18"/>
    </row>
    <row r="82" spans="1:8" s="15" customFormat="1" ht="12" customHeight="1" x14ac:dyDescent="0.2">
      <c r="D82" s="209"/>
      <c r="E82" s="18"/>
    </row>
    <row r="83" spans="1:8" s="15" customFormat="1" ht="12" customHeight="1" x14ac:dyDescent="0.2">
      <c r="D83" s="209"/>
      <c r="E83" s="18"/>
    </row>
    <row r="84" spans="1:8" s="15" customFormat="1" ht="12" customHeight="1" x14ac:dyDescent="0.2">
      <c r="D84" s="209"/>
      <c r="E84" s="18"/>
    </row>
    <row r="85" spans="1:8" s="15" customFormat="1" ht="12" customHeight="1" x14ac:dyDescent="0.2">
      <c r="D85" s="209"/>
      <c r="E85" s="18"/>
    </row>
    <row r="86" spans="1:8" s="15" customFormat="1" ht="12" customHeight="1" x14ac:dyDescent="0.2">
      <c r="D86" s="209"/>
      <c r="E86" s="18"/>
    </row>
    <row r="87" spans="1:8" s="15" customFormat="1" ht="12" customHeight="1" x14ac:dyDescent="0.2">
      <c r="D87" s="209"/>
      <c r="E87" s="18"/>
    </row>
    <row r="88" spans="1:8" s="15" customFormat="1" ht="12" customHeight="1" x14ac:dyDescent="0.2">
      <c r="D88" s="209"/>
      <c r="E88" s="18"/>
    </row>
    <row r="89" spans="1:8" s="15" customFormat="1" ht="12" customHeight="1" x14ac:dyDescent="0.2">
      <c r="D89" s="209"/>
      <c r="E89" s="18"/>
    </row>
    <row r="90" spans="1:8" s="15" customFormat="1" ht="12" customHeight="1" x14ac:dyDescent="0.2">
      <c r="D90" s="209"/>
      <c r="E90" s="18"/>
    </row>
    <row r="91" spans="1:8" s="12" customFormat="1" ht="12" customHeight="1" x14ac:dyDescent="0.2">
      <c r="A91" s="15"/>
      <c r="B91" s="15"/>
      <c r="C91" s="15"/>
      <c r="D91" s="209"/>
      <c r="E91" s="18"/>
      <c r="F91" s="15"/>
      <c r="G91" s="15"/>
      <c r="H91" s="15"/>
    </row>
  </sheetData>
  <sheetProtection algorithmName="SHA-512" hashValue="WeMiWi3cDVPlkL7RzM+0CtsiqUPxkUQB7NLSE/0A9VSxENURDuPCuyvEcvr/JrFbP8URE0jO639FhKpo6HxuFg==" saltValue="sUb9H5nv8g3e5H2iYyPGEw==" spinCount="100000" sheet="1" selectLockedCells="1"/>
  <phoneticPr fontId="23" type="noConversion"/>
  <pageMargins left="0.39370078740157483" right="0.39370078740157483" top="0.59055118110236227" bottom="0.59055118110236227" header="0.51181102362204722" footer="0.39370078740157483"/>
  <pageSetup paperSize="9" orientation="portrait" r:id="rId1"/>
  <headerFooter>
    <oddFooter>&amp;L&amp;"Arial,Standard"&amp;8&amp;A&amp;R&amp;"Arial,Standard"&amp;8Pagina &amp;P /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51F643DF3EAD4E9D0D59CA99AE847A" ma:contentTypeVersion="15" ma:contentTypeDescription="Ein neues Dokument erstellen." ma:contentTypeScope="" ma:versionID="880c34c97de500ccc9ef691574020678">
  <xsd:schema xmlns:xsd="http://www.w3.org/2001/XMLSchema" xmlns:xs="http://www.w3.org/2001/XMLSchema" xmlns:p="http://schemas.microsoft.com/office/2006/metadata/properties" xmlns:ns1="http://schemas.microsoft.com/sharepoint/v3" xmlns:ns2="3530722d-95d8-4491-8aa6-e2238a067571" xmlns:ns3="bb2dae9e-efa9-4bfb-839d-53226a071e52" targetNamespace="http://schemas.microsoft.com/office/2006/metadata/properties" ma:root="true" ma:fieldsID="b519e9bb250aff9f81c65b9091784d32" ns1:_="" ns2:_="" ns3:_="">
    <xsd:import namespace="http://schemas.microsoft.com/sharepoint/v3"/>
    <xsd:import namespace="3530722d-95d8-4491-8aa6-e2238a067571"/>
    <xsd:import namespace="bb2dae9e-efa9-4bfb-839d-53226a071e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0722d-95d8-4491-8aa6-e2238a0675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dae9e-efa9-4bfb-839d-53226a071e5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bb2dae9e-efa9-4bfb-839d-53226a071e5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1E03E2-6F52-43AE-BA3C-0C9C9A92D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30722d-95d8-4491-8aa6-e2238a067571"/>
    <ds:schemaRef ds:uri="bb2dae9e-efa9-4bfb-839d-53226a071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E0171A-DACF-45C8-89AE-8C1912C45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068A8A-1826-4E81-B19D-83C0D684A361}">
  <ds:schemaRefs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bb2dae9e-efa9-4bfb-839d-53226a071e52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3530722d-95d8-4491-8aa6-e2238a06757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Titolo</vt:lpstr>
      <vt:lpstr>doc. 21a calcolo delle quantità</vt:lpstr>
      <vt:lpstr>doc. 21b programma degli spazi</vt:lpstr>
      <vt:lpstr>doc. 21c preventivo dei costi</vt:lpstr>
      <vt:lpstr>Titolo!bmDepartement</vt:lpstr>
      <vt:lpstr>'doc. 21a calcolo delle quantità'!Druckbereich</vt:lpstr>
      <vt:lpstr>'doc. 21b programma degli spazi'!Druckbereich</vt:lpstr>
      <vt:lpstr>'doc. 21c preventivo dei costi'!Druckbereich</vt:lpstr>
      <vt:lpstr>Titolo!Druckbereich</vt:lpstr>
      <vt:lpstr>'doc. 21b programma degli spazi'!Drucktitel</vt:lpstr>
      <vt:lpstr>'doc. 21c preventivo dei costi'!Drucktitel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Müller Sara</dc:creator>
  <cp:lastModifiedBy>Müller Sara</cp:lastModifiedBy>
  <cp:lastPrinted>2021-08-12T07:08:38Z</cp:lastPrinted>
  <dcterms:created xsi:type="dcterms:W3CDTF">2019-04-02T09:04:29Z</dcterms:created>
  <dcterms:modified xsi:type="dcterms:W3CDTF">2021-08-12T12:28:58Z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0x010100F751F643DF3EAD4E9D0D59CA99AE847A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</Properties>
</file>